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date1904="1" showInkAnnotation="0" autoCompressPictures="0"/>
  <bookViews>
    <workbookView xWindow="300" yWindow="80" windowWidth="29720" windowHeight="19660" tabRatio="398"/>
  </bookViews>
  <sheets>
    <sheet name="am.+10.D" sheetId="1" r:id="rId1"/>
    <sheet name="am.+6.D" sheetId="2" r:id="rId2"/>
    <sheet name="am.-10.D" sheetId="3" r:id="rId3"/>
    <sheet name="am.-6.D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1" l="1"/>
  <c r="C4" i="1"/>
  <c r="F4" i="1"/>
  <c r="G4" i="1"/>
  <c r="H4" i="1"/>
  <c r="I4" i="1"/>
  <c r="J4" i="1"/>
  <c r="K4" i="1"/>
  <c r="B5" i="1"/>
  <c r="C5" i="1"/>
  <c r="F5" i="1"/>
  <c r="G5" i="1"/>
  <c r="H5" i="1"/>
  <c r="I5" i="1"/>
  <c r="J5" i="1"/>
  <c r="K5" i="1"/>
  <c r="B6" i="1"/>
  <c r="C6" i="1"/>
  <c r="F6" i="1"/>
  <c r="G6" i="1"/>
  <c r="H6" i="1"/>
  <c r="I6" i="1"/>
  <c r="J6" i="1"/>
  <c r="K6" i="1"/>
  <c r="B7" i="1"/>
  <c r="C7" i="1"/>
  <c r="F7" i="1"/>
  <c r="G7" i="1"/>
  <c r="H7" i="1"/>
  <c r="I7" i="1"/>
  <c r="J7" i="1"/>
  <c r="K7" i="1"/>
  <c r="B8" i="1"/>
  <c r="C8" i="1"/>
  <c r="F8" i="1"/>
  <c r="G8" i="1"/>
  <c r="H8" i="1"/>
  <c r="I8" i="1"/>
  <c r="J8" i="1"/>
  <c r="K8" i="1"/>
  <c r="B9" i="1"/>
  <c r="C9" i="1"/>
  <c r="F9" i="1"/>
  <c r="G9" i="1"/>
  <c r="H9" i="1"/>
  <c r="I9" i="1"/>
  <c r="J9" i="1"/>
  <c r="K9" i="1"/>
  <c r="B10" i="1"/>
  <c r="C10" i="1"/>
  <c r="F10" i="1"/>
  <c r="G10" i="1"/>
  <c r="H10" i="1"/>
  <c r="I10" i="1"/>
  <c r="J10" i="1"/>
  <c r="K10" i="1"/>
  <c r="B11" i="1"/>
  <c r="C11" i="1"/>
  <c r="F11" i="1"/>
  <c r="G11" i="1"/>
  <c r="H11" i="1"/>
  <c r="I11" i="1"/>
  <c r="J11" i="1"/>
  <c r="K11" i="1"/>
  <c r="B12" i="1"/>
  <c r="C12" i="1"/>
  <c r="F12" i="1"/>
  <c r="G12" i="1"/>
  <c r="H12" i="1"/>
  <c r="I12" i="1"/>
  <c r="J12" i="1"/>
  <c r="K12" i="1"/>
  <c r="B13" i="1"/>
  <c r="C13" i="1"/>
  <c r="F13" i="1"/>
  <c r="G13" i="1"/>
  <c r="H13" i="1"/>
  <c r="I13" i="1"/>
  <c r="J13" i="1"/>
  <c r="K13" i="1"/>
  <c r="B14" i="1"/>
  <c r="C14" i="1"/>
  <c r="F14" i="1"/>
  <c r="G14" i="1"/>
  <c r="H14" i="1"/>
  <c r="I14" i="1"/>
  <c r="J14" i="1"/>
  <c r="K14" i="1"/>
  <c r="B15" i="1"/>
  <c r="C15" i="1"/>
  <c r="F15" i="1"/>
  <c r="G15" i="1"/>
  <c r="H15" i="1"/>
  <c r="I15" i="1"/>
  <c r="J15" i="1"/>
  <c r="K15" i="1"/>
  <c r="B16" i="1"/>
  <c r="C16" i="1"/>
  <c r="F16" i="1"/>
  <c r="G16" i="1"/>
  <c r="H16" i="1"/>
  <c r="I16" i="1"/>
  <c r="J16" i="1"/>
  <c r="K16" i="1"/>
  <c r="B17" i="1"/>
  <c r="C17" i="1"/>
  <c r="F17" i="1"/>
  <c r="G17" i="1"/>
  <c r="H17" i="1"/>
  <c r="I17" i="1"/>
  <c r="J17" i="1"/>
  <c r="K17" i="1"/>
  <c r="B18" i="1"/>
  <c r="C18" i="1"/>
  <c r="F18" i="1"/>
  <c r="G18" i="1"/>
  <c r="H18" i="1"/>
  <c r="I18" i="1"/>
  <c r="J18" i="1"/>
  <c r="K18" i="1"/>
  <c r="B19" i="1"/>
  <c r="C19" i="1"/>
  <c r="F19" i="1"/>
  <c r="G19" i="1"/>
  <c r="H19" i="1"/>
  <c r="I19" i="1"/>
  <c r="J19" i="1"/>
  <c r="K19" i="1"/>
  <c r="B20" i="1"/>
  <c r="C20" i="1"/>
  <c r="F20" i="1"/>
  <c r="G20" i="1"/>
  <c r="H20" i="1"/>
  <c r="I20" i="1"/>
  <c r="J20" i="1"/>
  <c r="K20" i="1"/>
  <c r="B21" i="1"/>
  <c r="C21" i="1"/>
  <c r="F21" i="1"/>
  <c r="G21" i="1"/>
  <c r="H21" i="1"/>
  <c r="I21" i="1"/>
  <c r="J21" i="1"/>
  <c r="K21" i="1"/>
  <c r="B22" i="1"/>
  <c r="C22" i="1"/>
  <c r="F22" i="1"/>
  <c r="G22" i="1"/>
  <c r="H22" i="1"/>
  <c r="I22" i="1"/>
  <c r="J22" i="1"/>
  <c r="K22" i="1"/>
  <c r="B23" i="1"/>
  <c r="C23" i="1"/>
  <c r="F23" i="1"/>
  <c r="G23" i="1"/>
  <c r="H23" i="1"/>
  <c r="I23" i="1"/>
  <c r="J23" i="1"/>
  <c r="K23" i="1"/>
  <c r="B24" i="1"/>
  <c r="C24" i="1"/>
  <c r="F24" i="1"/>
  <c r="G24" i="1"/>
  <c r="H24" i="1"/>
  <c r="I24" i="1"/>
  <c r="J24" i="1"/>
  <c r="K24" i="1"/>
  <c r="B25" i="1"/>
  <c r="C25" i="1"/>
  <c r="F25" i="1"/>
  <c r="G25" i="1"/>
  <c r="H25" i="1"/>
  <c r="I25" i="1"/>
  <c r="J25" i="1"/>
  <c r="K25" i="1"/>
  <c r="B26" i="1"/>
  <c r="C26" i="1"/>
  <c r="F26" i="1"/>
  <c r="G26" i="1"/>
  <c r="H26" i="1"/>
  <c r="I26" i="1"/>
  <c r="J26" i="1"/>
  <c r="K26" i="1"/>
  <c r="B27" i="1"/>
  <c r="C27" i="1"/>
  <c r="F27" i="1"/>
  <c r="G27" i="1"/>
  <c r="H27" i="1"/>
  <c r="I27" i="1"/>
  <c r="J27" i="1"/>
  <c r="K27" i="1"/>
  <c r="B28" i="1"/>
  <c r="C28" i="1"/>
  <c r="F28" i="1"/>
  <c r="G28" i="1"/>
  <c r="H28" i="1"/>
  <c r="I28" i="1"/>
  <c r="J28" i="1"/>
  <c r="K28" i="1"/>
  <c r="K31" i="1"/>
  <c r="B4" i="2"/>
  <c r="C4" i="2"/>
  <c r="F4" i="2"/>
  <c r="G4" i="2"/>
  <c r="H4" i="2"/>
  <c r="I4" i="2"/>
  <c r="J4" i="2"/>
  <c r="K4" i="2"/>
  <c r="B5" i="2"/>
  <c r="C5" i="2"/>
  <c r="F5" i="2"/>
  <c r="G5" i="2"/>
  <c r="H5" i="2"/>
  <c r="I5" i="2"/>
  <c r="J5" i="2"/>
  <c r="K5" i="2"/>
  <c r="B6" i="2"/>
  <c r="C6" i="2"/>
  <c r="F6" i="2"/>
  <c r="G6" i="2"/>
  <c r="H6" i="2"/>
  <c r="I6" i="2"/>
  <c r="J6" i="2"/>
  <c r="K6" i="2"/>
  <c r="B7" i="2"/>
  <c r="C7" i="2"/>
  <c r="F7" i="2"/>
  <c r="G7" i="2"/>
  <c r="H7" i="2"/>
  <c r="I7" i="2"/>
  <c r="J7" i="2"/>
  <c r="K7" i="2"/>
  <c r="B8" i="2"/>
  <c r="C8" i="2"/>
  <c r="F8" i="2"/>
  <c r="G8" i="2"/>
  <c r="H8" i="2"/>
  <c r="I8" i="2"/>
  <c r="J8" i="2"/>
  <c r="K8" i="2"/>
  <c r="B9" i="2"/>
  <c r="C9" i="2"/>
  <c r="F9" i="2"/>
  <c r="G9" i="2"/>
  <c r="H9" i="2"/>
  <c r="I9" i="2"/>
  <c r="J9" i="2"/>
  <c r="K9" i="2"/>
  <c r="B10" i="2"/>
  <c r="C10" i="2"/>
  <c r="F10" i="2"/>
  <c r="G10" i="2"/>
  <c r="H10" i="2"/>
  <c r="I10" i="2"/>
  <c r="J10" i="2"/>
  <c r="K10" i="2"/>
  <c r="B11" i="2"/>
  <c r="C11" i="2"/>
  <c r="F11" i="2"/>
  <c r="G11" i="2"/>
  <c r="H11" i="2"/>
  <c r="I11" i="2"/>
  <c r="J11" i="2"/>
  <c r="K11" i="2"/>
  <c r="B12" i="2"/>
  <c r="C12" i="2"/>
  <c r="F12" i="2"/>
  <c r="G12" i="2"/>
  <c r="H12" i="2"/>
  <c r="I12" i="2"/>
  <c r="J12" i="2"/>
  <c r="K12" i="2"/>
  <c r="B13" i="2"/>
  <c r="C13" i="2"/>
  <c r="F13" i="2"/>
  <c r="G13" i="2"/>
  <c r="H13" i="2"/>
  <c r="I13" i="2"/>
  <c r="J13" i="2"/>
  <c r="K13" i="2"/>
  <c r="B14" i="2"/>
  <c r="C14" i="2"/>
  <c r="F14" i="2"/>
  <c r="G14" i="2"/>
  <c r="H14" i="2"/>
  <c r="I14" i="2"/>
  <c r="J14" i="2"/>
  <c r="K14" i="2"/>
  <c r="B15" i="2"/>
  <c r="C15" i="2"/>
  <c r="F15" i="2"/>
  <c r="G15" i="2"/>
  <c r="H15" i="2"/>
  <c r="I15" i="2"/>
  <c r="J15" i="2"/>
  <c r="K15" i="2"/>
  <c r="B16" i="2"/>
  <c r="C16" i="2"/>
  <c r="F16" i="2"/>
  <c r="G16" i="2"/>
  <c r="H16" i="2"/>
  <c r="I16" i="2"/>
  <c r="J16" i="2"/>
  <c r="K16" i="2"/>
  <c r="B17" i="2"/>
  <c r="C17" i="2"/>
  <c r="F17" i="2"/>
  <c r="G17" i="2"/>
  <c r="H17" i="2"/>
  <c r="I17" i="2"/>
  <c r="J17" i="2"/>
  <c r="K17" i="2"/>
  <c r="B18" i="2"/>
  <c r="C18" i="2"/>
  <c r="F18" i="2"/>
  <c r="G18" i="2"/>
  <c r="H18" i="2"/>
  <c r="I18" i="2"/>
  <c r="J18" i="2"/>
  <c r="K18" i="2"/>
  <c r="B19" i="2"/>
  <c r="C19" i="2"/>
  <c r="F19" i="2"/>
  <c r="G19" i="2"/>
  <c r="H19" i="2"/>
  <c r="I19" i="2"/>
  <c r="J19" i="2"/>
  <c r="K19" i="2"/>
  <c r="B20" i="2"/>
  <c r="C20" i="2"/>
  <c r="F20" i="2"/>
  <c r="G20" i="2"/>
  <c r="H20" i="2"/>
  <c r="I20" i="2"/>
  <c r="J20" i="2"/>
  <c r="K20" i="2"/>
  <c r="B21" i="2"/>
  <c r="C21" i="2"/>
  <c r="F21" i="2"/>
  <c r="G21" i="2"/>
  <c r="H21" i="2"/>
  <c r="I21" i="2"/>
  <c r="J21" i="2"/>
  <c r="K21" i="2"/>
  <c r="B22" i="2"/>
  <c r="C22" i="2"/>
  <c r="F22" i="2"/>
  <c r="G22" i="2"/>
  <c r="H22" i="2"/>
  <c r="I22" i="2"/>
  <c r="J22" i="2"/>
  <c r="K22" i="2"/>
  <c r="B23" i="2"/>
  <c r="C23" i="2"/>
  <c r="F23" i="2"/>
  <c r="G23" i="2"/>
  <c r="H23" i="2"/>
  <c r="I23" i="2"/>
  <c r="J23" i="2"/>
  <c r="K23" i="2"/>
  <c r="B24" i="2"/>
  <c r="C24" i="2"/>
  <c r="F24" i="2"/>
  <c r="G24" i="2"/>
  <c r="H24" i="2"/>
  <c r="I24" i="2"/>
  <c r="J24" i="2"/>
  <c r="K24" i="2"/>
  <c r="B25" i="2"/>
  <c r="C25" i="2"/>
  <c r="F25" i="2"/>
  <c r="G25" i="2"/>
  <c r="H25" i="2"/>
  <c r="I25" i="2"/>
  <c r="J25" i="2"/>
  <c r="K25" i="2"/>
  <c r="B26" i="2"/>
  <c r="C26" i="2"/>
  <c r="F26" i="2"/>
  <c r="G26" i="2"/>
  <c r="H26" i="2"/>
  <c r="I26" i="2"/>
  <c r="J26" i="2"/>
  <c r="K26" i="2"/>
  <c r="B27" i="2"/>
  <c r="C27" i="2"/>
  <c r="F27" i="2"/>
  <c r="G27" i="2"/>
  <c r="H27" i="2"/>
  <c r="I27" i="2"/>
  <c r="J27" i="2"/>
  <c r="K27" i="2"/>
  <c r="B28" i="2"/>
  <c r="C28" i="2"/>
  <c r="F28" i="2"/>
  <c r="G28" i="2"/>
  <c r="H28" i="2"/>
  <c r="I28" i="2"/>
  <c r="J28" i="2"/>
  <c r="K28" i="2"/>
  <c r="B29" i="2"/>
  <c r="C29" i="2"/>
  <c r="F29" i="2"/>
  <c r="G29" i="2"/>
  <c r="H29" i="2"/>
  <c r="I29" i="2"/>
  <c r="J29" i="2"/>
  <c r="K29" i="2"/>
  <c r="B30" i="2"/>
  <c r="C30" i="2"/>
  <c r="F30" i="2"/>
  <c r="G30" i="2"/>
  <c r="H30" i="2"/>
  <c r="I30" i="2"/>
  <c r="J30" i="2"/>
  <c r="K30" i="2"/>
  <c r="B31" i="2"/>
  <c r="C31" i="2"/>
  <c r="F31" i="2"/>
  <c r="G31" i="2"/>
  <c r="H31" i="2"/>
  <c r="I31" i="2"/>
  <c r="J31" i="2"/>
  <c r="K31" i="2"/>
  <c r="B32" i="2"/>
  <c r="C32" i="2"/>
  <c r="F32" i="2"/>
  <c r="G32" i="2"/>
  <c r="H32" i="2"/>
  <c r="I32" i="2"/>
  <c r="J32" i="2"/>
  <c r="K32" i="2"/>
  <c r="B33" i="2"/>
  <c r="C33" i="2"/>
  <c r="F33" i="2"/>
  <c r="G33" i="2"/>
  <c r="H33" i="2"/>
  <c r="I33" i="2"/>
  <c r="J33" i="2"/>
  <c r="K33" i="2"/>
  <c r="B34" i="2"/>
  <c r="C34" i="2"/>
  <c r="F34" i="2"/>
  <c r="G34" i="2"/>
  <c r="H34" i="2"/>
  <c r="I34" i="2"/>
  <c r="J34" i="2"/>
  <c r="K34" i="2"/>
  <c r="B35" i="2"/>
  <c r="C35" i="2"/>
  <c r="F35" i="2"/>
  <c r="G35" i="2"/>
  <c r="H35" i="2"/>
  <c r="I35" i="2"/>
  <c r="J35" i="2"/>
  <c r="K35" i="2"/>
  <c r="B36" i="2"/>
  <c r="C36" i="2"/>
  <c r="F36" i="2"/>
  <c r="G36" i="2"/>
  <c r="H36" i="2"/>
  <c r="I36" i="2"/>
  <c r="J36" i="2"/>
  <c r="K36" i="2"/>
  <c r="B37" i="2"/>
  <c r="C37" i="2"/>
  <c r="F37" i="2"/>
  <c r="G37" i="2"/>
  <c r="H37" i="2"/>
  <c r="I37" i="2"/>
  <c r="J37" i="2"/>
  <c r="K37" i="2"/>
  <c r="B38" i="2"/>
  <c r="C38" i="2"/>
  <c r="F38" i="2"/>
  <c r="G38" i="2"/>
  <c r="H38" i="2"/>
  <c r="I38" i="2"/>
  <c r="J38" i="2"/>
  <c r="K38" i="2"/>
  <c r="B39" i="2"/>
  <c r="C39" i="2"/>
  <c r="F39" i="2"/>
  <c r="G39" i="2"/>
  <c r="H39" i="2"/>
  <c r="I39" i="2"/>
  <c r="J39" i="2"/>
  <c r="K39" i="2"/>
  <c r="B40" i="2"/>
  <c r="C40" i="2"/>
  <c r="F40" i="2"/>
  <c r="G40" i="2"/>
  <c r="H40" i="2"/>
  <c r="I40" i="2"/>
  <c r="J40" i="2"/>
  <c r="K40" i="2"/>
  <c r="B41" i="2"/>
  <c r="C41" i="2"/>
  <c r="F41" i="2"/>
  <c r="G41" i="2"/>
  <c r="H41" i="2"/>
  <c r="I41" i="2"/>
  <c r="J41" i="2"/>
  <c r="K41" i="2"/>
  <c r="K44" i="2"/>
  <c r="B4" i="3"/>
  <c r="C4" i="3"/>
  <c r="F4" i="3"/>
  <c r="G4" i="3"/>
  <c r="H4" i="3"/>
  <c r="I4" i="3"/>
  <c r="J4" i="3"/>
  <c r="K4" i="3"/>
  <c r="B5" i="3"/>
  <c r="C5" i="3"/>
  <c r="F5" i="3"/>
  <c r="G5" i="3"/>
  <c r="H5" i="3"/>
  <c r="I5" i="3"/>
  <c r="J5" i="3"/>
  <c r="K5" i="3"/>
  <c r="B6" i="3"/>
  <c r="C6" i="3"/>
  <c r="F6" i="3"/>
  <c r="G6" i="3"/>
  <c r="H6" i="3"/>
  <c r="I6" i="3"/>
  <c r="J6" i="3"/>
  <c r="K6" i="3"/>
  <c r="B7" i="3"/>
  <c r="C7" i="3"/>
  <c r="F7" i="3"/>
  <c r="G7" i="3"/>
  <c r="H7" i="3"/>
  <c r="I7" i="3"/>
  <c r="J7" i="3"/>
  <c r="K7" i="3"/>
  <c r="B8" i="3"/>
  <c r="C8" i="3"/>
  <c r="F8" i="3"/>
  <c r="G8" i="3"/>
  <c r="H8" i="3"/>
  <c r="I8" i="3"/>
  <c r="J8" i="3"/>
  <c r="K8" i="3"/>
  <c r="B9" i="3"/>
  <c r="C9" i="3"/>
  <c r="F9" i="3"/>
  <c r="G9" i="3"/>
  <c r="H9" i="3"/>
  <c r="I9" i="3"/>
  <c r="J9" i="3"/>
  <c r="K9" i="3"/>
  <c r="B10" i="3"/>
  <c r="C10" i="3"/>
  <c r="F10" i="3"/>
  <c r="G10" i="3"/>
  <c r="H10" i="3"/>
  <c r="I10" i="3"/>
  <c r="J10" i="3"/>
  <c r="K10" i="3"/>
  <c r="B11" i="3"/>
  <c r="C11" i="3"/>
  <c r="F11" i="3"/>
  <c r="G11" i="3"/>
  <c r="H11" i="3"/>
  <c r="I11" i="3"/>
  <c r="J11" i="3"/>
  <c r="K11" i="3"/>
  <c r="B12" i="3"/>
  <c r="C12" i="3"/>
  <c r="F12" i="3"/>
  <c r="G12" i="3"/>
  <c r="H12" i="3"/>
  <c r="I12" i="3"/>
  <c r="J12" i="3"/>
  <c r="K12" i="3"/>
  <c r="B13" i="3"/>
  <c r="C13" i="3"/>
  <c r="F13" i="3"/>
  <c r="G13" i="3"/>
  <c r="H13" i="3"/>
  <c r="I13" i="3"/>
  <c r="J13" i="3"/>
  <c r="K13" i="3"/>
  <c r="B14" i="3"/>
  <c r="C14" i="3"/>
  <c r="F14" i="3"/>
  <c r="G14" i="3"/>
  <c r="H14" i="3"/>
  <c r="I14" i="3"/>
  <c r="J14" i="3"/>
  <c r="K14" i="3"/>
  <c r="B15" i="3"/>
  <c r="C15" i="3"/>
  <c r="F15" i="3"/>
  <c r="G15" i="3"/>
  <c r="H15" i="3"/>
  <c r="I15" i="3"/>
  <c r="J15" i="3"/>
  <c r="K15" i="3"/>
  <c r="B16" i="3"/>
  <c r="C16" i="3"/>
  <c r="F16" i="3"/>
  <c r="G16" i="3"/>
  <c r="H16" i="3"/>
  <c r="I16" i="3"/>
  <c r="J16" i="3"/>
  <c r="K16" i="3"/>
  <c r="B17" i="3"/>
  <c r="C17" i="3"/>
  <c r="F17" i="3"/>
  <c r="G17" i="3"/>
  <c r="H17" i="3"/>
  <c r="I17" i="3"/>
  <c r="J17" i="3"/>
  <c r="K17" i="3"/>
  <c r="B18" i="3"/>
  <c r="C18" i="3"/>
  <c r="F18" i="3"/>
  <c r="G18" i="3"/>
  <c r="H18" i="3"/>
  <c r="I18" i="3"/>
  <c r="J18" i="3"/>
  <c r="K18" i="3"/>
  <c r="B19" i="3"/>
  <c r="C19" i="3"/>
  <c r="F19" i="3"/>
  <c r="G19" i="3"/>
  <c r="H19" i="3"/>
  <c r="I19" i="3"/>
  <c r="J19" i="3"/>
  <c r="K19" i="3"/>
  <c r="B20" i="3"/>
  <c r="C20" i="3"/>
  <c r="F20" i="3"/>
  <c r="G20" i="3"/>
  <c r="H20" i="3"/>
  <c r="I20" i="3"/>
  <c r="J20" i="3"/>
  <c r="K20" i="3"/>
  <c r="B21" i="3"/>
  <c r="C21" i="3"/>
  <c r="F21" i="3"/>
  <c r="G21" i="3"/>
  <c r="H21" i="3"/>
  <c r="I21" i="3"/>
  <c r="J21" i="3"/>
  <c r="K21" i="3"/>
  <c r="B22" i="3"/>
  <c r="C22" i="3"/>
  <c r="F22" i="3"/>
  <c r="G22" i="3"/>
  <c r="H22" i="3"/>
  <c r="I22" i="3"/>
  <c r="J22" i="3"/>
  <c r="K22" i="3"/>
  <c r="B23" i="3"/>
  <c r="C23" i="3"/>
  <c r="F23" i="3"/>
  <c r="G23" i="3"/>
  <c r="H23" i="3"/>
  <c r="I23" i="3"/>
  <c r="J23" i="3"/>
  <c r="K23" i="3"/>
  <c r="B24" i="3"/>
  <c r="C24" i="3"/>
  <c r="F24" i="3"/>
  <c r="G24" i="3"/>
  <c r="H24" i="3"/>
  <c r="I24" i="3"/>
  <c r="J24" i="3"/>
  <c r="K24" i="3"/>
  <c r="B25" i="3"/>
  <c r="C25" i="3"/>
  <c r="F25" i="3"/>
  <c r="G25" i="3"/>
  <c r="H25" i="3"/>
  <c r="I25" i="3"/>
  <c r="J25" i="3"/>
  <c r="K25" i="3"/>
  <c r="B26" i="3"/>
  <c r="C26" i="3"/>
  <c r="F26" i="3"/>
  <c r="G26" i="3"/>
  <c r="H26" i="3"/>
  <c r="I26" i="3"/>
  <c r="J26" i="3"/>
  <c r="K26" i="3"/>
  <c r="B27" i="3"/>
  <c r="C27" i="3"/>
  <c r="F27" i="3"/>
  <c r="G27" i="3"/>
  <c r="H27" i="3"/>
  <c r="I27" i="3"/>
  <c r="J27" i="3"/>
  <c r="K27" i="3"/>
  <c r="B28" i="3"/>
  <c r="C28" i="3"/>
  <c r="F28" i="3"/>
  <c r="G28" i="3"/>
  <c r="H28" i="3"/>
  <c r="I28" i="3"/>
  <c r="J28" i="3"/>
  <c r="K28" i="3"/>
  <c r="B29" i="3"/>
  <c r="C29" i="3"/>
  <c r="F29" i="3"/>
  <c r="G29" i="3"/>
  <c r="H29" i="3"/>
  <c r="I29" i="3"/>
  <c r="J29" i="3"/>
  <c r="K29" i="3"/>
  <c r="B30" i="3"/>
  <c r="C30" i="3"/>
  <c r="F30" i="3"/>
  <c r="G30" i="3"/>
  <c r="H30" i="3"/>
  <c r="I30" i="3"/>
  <c r="J30" i="3"/>
  <c r="K30" i="3"/>
  <c r="B31" i="3"/>
  <c r="C31" i="3"/>
  <c r="F31" i="3"/>
  <c r="G31" i="3"/>
  <c r="H31" i="3"/>
  <c r="I31" i="3"/>
  <c r="J31" i="3"/>
  <c r="K31" i="3"/>
  <c r="B32" i="3"/>
  <c r="C32" i="3"/>
  <c r="F32" i="3"/>
  <c r="G32" i="3"/>
  <c r="H32" i="3"/>
  <c r="I32" i="3"/>
  <c r="J32" i="3"/>
  <c r="K32" i="3"/>
  <c r="K35" i="3"/>
  <c r="B4" i="4"/>
  <c r="C4" i="4"/>
  <c r="F4" i="4"/>
  <c r="G4" i="4"/>
  <c r="H4" i="4"/>
  <c r="I4" i="4"/>
  <c r="J4" i="4"/>
  <c r="K4" i="4"/>
  <c r="B5" i="4"/>
  <c r="C5" i="4"/>
  <c r="F5" i="4"/>
  <c r="G5" i="4"/>
  <c r="H5" i="4"/>
  <c r="I5" i="4"/>
  <c r="J5" i="4"/>
  <c r="K5" i="4"/>
  <c r="B6" i="4"/>
  <c r="C6" i="4"/>
  <c r="F6" i="4"/>
  <c r="G6" i="4"/>
  <c r="H6" i="4"/>
  <c r="I6" i="4"/>
  <c r="J6" i="4"/>
  <c r="K6" i="4"/>
  <c r="B7" i="4"/>
  <c r="C7" i="4"/>
  <c r="F7" i="4"/>
  <c r="G7" i="4"/>
  <c r="H7" i="4"/>
  <c r="I7" i="4"/>
  <c r="J7" i="4"/>
  <c r="K7" i="4"/>
  <c r="B8" i="4"/>
  <c r="C8" i="4"/>
  <c r="F8" i="4"/>
  <c r="G8" i="4"/>
  <c r="H8" i="4"/>
  <c r="I8" i="4"/>
  <c r="J8" i="4"/>
  <c r="K8" i="4"/>
  <c r="B9" i="4"/>
  <c r="C9" i="4"/>
  <c r="F9" i="4"/>
  <c r="G9" i="4"/>
  <c r="H9" i="4"/>
  <c r="I9" i="4"/>
  <c r="J9" i="4"/>
  <c r="K9" i="4"/>
  <c r="B10" i="4"/>
  <c r="C10" i="4"/>
  <c r="F10" i="4"/>
  <c r="G10" i="4"/>
  <c r="H10" i="4"/>
  <c r="I10" i="4"/>
  <c r="J10" i="4"/>
  <c r="K10" i="4"/>
  <c r="B11" i="4"/>
  <c r="C11" i="4"/>
  <c r="F11" i="4"/>
  <c r="G11" i="4"/>
  <c r="H11" i="4"/>
  <c r="I11" i="4"/>
  <c r="J11" i="4"/>
  <c r="K11" i="4"/>
  <c r="B12" i="4"/>
  <c r="C12" i="4"/>
  <c r="F12" i="4"/>
  <c r="G12" i="4"/>
  <c r="H12" i="4"/>
  <c r="I12" i="4"/>
  <c r="J12" i="4"/>
  <c r="K12" i="4"/>
  <c r="B13" i="4"/>
  <c r="C13" i="4"/>
  <c r="F13" i="4"/>
  <c r="G13" i="4"/>
  <c r="H13" i="4"/>
  <c r="I13" i="4"/>
  <c r="J13" i="4"/>
  <c r="K13" i="4"/>
  <c r="B14" i="4"/>
  <c r="C14" i="4"/>
  <c r="F14" i="4"/>
  <c r="G14" i="4"/>
  <c r="H14" i="4"/>
  <c r="I14" i="4"/>
  <c r="J14" i="4"/>
  <c r="K14" i="4"/>
  <c r="B15" i="4"/>
  <c r="C15" i="4"/>
  <c r="F15" i="4"/>
  <c r="G15" i="4"/>
  <c r="H15" i="4"/>
  <c r="I15" i="4"/>
  <c r="J15" i="4"/>
  <c r="K15" i="4"/>
  <c r="B16" i="4"/>
  <c r="C16" i="4"/>
  <c r="F16" i="4"/>
  <c r="G16" i="4"/>
  <c r="H16" i="4"/>
  <c r="I16" i="4"/>
  <c r="J16" i="4"/>
  <c r="K16" i="4"/>
  <c r="B17" i="4"/>
  <c r="C17" i="4"/>
  <c r="F17" i="4"/>
  <c r="G17" i="4"/>
  <c r="H17" i="4"/>
  <c r="I17" i="4"/>
  <c r="J17" i="4"/>
  <c r="K17" i="4"/>
  <c r="B18" i="4"/>
  <c r="C18" i="4"/>
  <c r="F18" i="4"/>
  <c r="G18" i="4"/>
  <c r="H18" i="4"/>
  <c r="I18" i="4"/>
  <c r="J18" i="4"/>
  <c r="K18" i="4"/>
  <c r="B19" i="4"/>
  <c r="C19" i="4"/>
  <c r="F19" i="4"/>
  <c r="G19" i="4"/>
  <c r="H19" i="4"/>
  <c r="I19" i="4"/>
  <c r="J19" i="4"/>
  <c r="K19" i="4"/>
  <c r="B20" i="4"/>
  <c r="C20" i="4"/>
  <c r="F20" i="4"/>
  <c r="G20" i="4"/>
  <c r="H20" i="4"/>
  <c r="I20" i="4"/>
  <c r="J20" i="4"/>
  <c r="K20" i="4"/>
  <c r="B21" i="4"/>
  <c r="C21" i="4"/>
  <c r="F21" i="4"/>
  <c r="G21" i="4"/>
  <c r="H21" i="4"/>
  <c r="I21" i="4"/>
  <c r="J21" i="4"/>
  <c r="K21" i="4"/>
  <c r="B22" i="4"/>
  <c r="C22" i="4"/>
  <c r="F22" i="4"/>
  <c r="G22" i="4"/>
  <c r="H22" i="4"/>
  <c r="I22" i="4"/>
  <c r="J22" i="4"/>
  <c r="K22" i="4"/>
  <c r="B23" i="4"/>
  <c r="C23" i="4"/>
  <c r="F23" i="4"/>
  <c r="G23" i="4"/>
  <c r="H23" i="4"/>
  <c r="I23" i="4"/>
  <c r="J23" i="4"/>
  <c r="K23" i="4"/>
  <c r="B24" i="4"/>
  <c r="C24" i="4"/>
  <c r="F24" i="4"/>
  <c r="G24" i="4"/>
  <c r="H24" i="4"/>
  <c r="I24" i="4"/>
  <c r="J24" i="4"/>
  <c r="K24" i="4"/>
  <c r="B25" i="4"/>
  <c r="C25" i="4"/>
  <c r="F25" i="4"/>
  <c r="G25" i="4"/>
  <c r="H25" i="4"/>
  <c r="I25" i="4"/>
  <c r="J25" i="4"/>
  <c r="K25" i="4"/>
  <c r="B26" i="4"/>
  <c r="C26" i="4"/>
  <c r="F26" i="4"/>
  <c r="G26" i="4"/>
  <c r="H26" i="4"/>
  <c r="I26" i="4"/>
  <c r="J26" i="4"/>
  <c r="K26" i="4"/>
  <c r="B27" i="4"/>
  <c r="C27" i="4"/>
  <c r="F27" i="4"/>
  <c r="G27" i="4"/>
  <c r="H27" i="4"/>
  <c r="I27" i="4"/>
  <c r="J27" i="4"/>
  <c r="K27" i="4"/>
  <c r="B28" i="4"/>
  <c r="C28" i="4"/>
  <c r="F28" i="4"/>
  <c r="G28" i="4"/>
  <c r="H28" i="4"/>
  <c r="I28" i="4"/>
  <c r="J28" i="4"/>
  <c r="K28" i="4"/>
  <c r="B29" i="4"/>
  <c r="C29" i="4"/>
  <c r="F29" i="4"/>
  <c r="G29" i="4"/>
  <c r="H29" i="4"/>
  <c r="I29" i="4"/>
  <c r="J29" i="4"/>
  <c r="K29" i="4"/>
  <c r="B30" i="4"/>
  <c r="C30" i="4"/>
  <c r="F30" i="4"/>
  <c r="G30" i="4"/>
  <c r="H30" i="4"/>
  <c r="I30" i="4"/>
  <c r="J30" i="4"/>
  <c r="K30" i="4"/>
  <c r="B31" i="4"/>
  <c r="C31" i="4"/>
  <c r="F31" i="4"/>
  <c r="G31" i="4"/>
  <c r="H31" i="4"/>
  <c r="I31" i="4"/>
  <c r="J31" i="4"/>
  <c r="K31" i="4"/>
  <c r="B32" i="4"/>
  <c r="C32" i="4"/>
  <c r="F32" i="4"/>
  <c r="G32" i="4"/>
  <c r="H32" i="4"/>
  <c r="I32" i="4"/>
  <c r="J32" i="4"/>
  <c r="K32" i="4"/>
  <c r="B33" i="4"/>
  <c r="C33" i="4"/>
  <c r="F33" i="4"/>
  <c r="G33" i="4"/>
  <c r="H33" i="4"/>
  <c r="I33" i="4"/>
  <c r="J33" i="4"/>
  <c r="K33" i="4"/>
  <c r="B34" i="4"/>
  <c r="C34" i="4"/>
  <c r="F34" i="4"/>
  <c r="G34" i="4"/>
  <c r="H34" i="4"/>
  <c r="I34" i="4"/>
  <c r="J34" i="4"/>
  <c r="K34" i="4"/>
  <c r="B35" i="4"/>
  <c r="C35" i="4"/>
  <c r="F35" i="4"/>
  <c r="G35" i="4"/>
  <c r="H35" i="4"/>
  <c r="I35" i="4"/>
  <c r="J35" i="4"/>
  <c r="K35" i="4"/>
  <c r="B36" i="4"/>
  <c r="C36" i="4"/>
  <c r="F36" i="4"/>
  <c r="G36" i="4"/>
  <c r="H36" i="4"/>
  <c r="I36" i="4"/>
  <c r="J36" i="4"/>
  <c r="K36" i="4"/>
  <c r="B37" i="4"/>
  <c r="C37" i="4"/>
  <c r="F37" i="4"/>
  <c r="G37" i="4"/>
  <c r="H37" i="4"/>
  <c r="I37" i="4"/>
  <c r="J37" i="4"/>
  <c r="K37" i="4"/>
  <c r="B38" i="4"/>
  <c r="C38" i="4"/>
  <c r="F38" i="4"/>
  <c r="G38" i="4"/>
  <c r="H38" i="4"/>
  <c r="I38" i="4"/>
  <c r="J38" i="4"/>
  <c r="K38" i="4"/>
  <c r="B39" i="4"/>
  <c r="C39" i="4"/>
  <c r="F39" i="4"/>
  <c r="G39" i="4"/>
  <c r="H39" i="4"/>
  <c r="I39" i="4"/>
  <c r="J39" i="4"/>
  <c r="K39" i="4"/>
  <c r="B40" i="4"/>
  <c r="C40" i="4"/>
  <c r="F40" i="4"/>
  <c r="G40" i="4"/>
  <c r="H40" i="4"/>
  <c r="I40" i="4"/>
  <c r="J40" i="4"/>
  <c r="K40" i="4"/>
  <c r="B41" i="4"/>
  <c r="C41" i="4"/>
  <c r="F41" i="4"/>
  <c r="G41" i="4"/>
  <c r="H41" i="4"/>
  <c r="I41" i="4"/>
  <c r="J41" i="4"/>
  <c r="K41" i="4"/>
  <c r="B42" i="4"/>
  <c r="C42" i="4"/>
  <c r="F42" i="4"/>
  <c r="G42" i="4"/>
  <c r="H42" i="4"/>
  <c r="I42" i="4"/>
  <c r="J42" i="4"/>
  <c r="K42" i="4"/>
  <c r="B43" i="4"/>
  <c r="C43" i="4"/>
  <c r="F43" i="4"/>
  <c r="G43" i="4"/>
  <c r="H43" i="4"/>
  <c r="I43" i="4"/>
  <c r="J43" i="4"/>
  <c r="K43" i="4"/>
  <c r="B44" i="4"/>
  <c r="C44" i="4"/>
  <c r="F44" i="4"/>
  <c r="G44" i="4"/>
  <c r="H44" i="4"/>
  <c r="I44" i="4"/>
  <c r="J44" i="4"/>
  <c r="K44" i="4"/>
  <c r="B45" i="4"/>
  <c r="C45" i="4"/>
  <c r="F45" i="4"/>
  <c r="G45" i="4"/>
  <c r="H45" i="4"/>
  <c r="I45" i="4"/>
  <c r="J45" i="4"/>
  <c r="K45" i="4"/>
  <c r="B46" i="4"/>
  <c r="C46" i="4"/>
  <c r="F46" i="4"/>
  <c r="G46" i="4"/>
  <c r="H46" i="4"/>
  <c r="I46" i="4"/>
  <c r="J46" i="4"/>
  <c r="K46" i="4"/>
  <c r="K49" i="4"/>
</calcChain>
</file>

<file path=xl/sharedStrings.xml><?xml version="1.0" encoding="utf-8"?>
<sst xmlns="http://schemas.openxmlformats.org/spreadsheetml/2006/main" count="94" uniqueCount="23">
  <si>
    <t>Oscillations faiblement amorties (avec palette)</t>
  </si>
  <si>
    <t>n (T/2)</t>
  </si>
  <si>
    <t>t  (s)</t>
  </si>
  <si>
    <t>±</t>
  </si>
  <si>
    <t>u  (cm)</t>
  </si>
  <si>
    <r>
      <t>abs(u-u</t>
    </r>
    <r>
      <rPr>
        <b/>
        <vertAlign val="subscript"/>
        <sz val="10"/>
        <rFont val="Geneva"/>
      </rPr>
      <t>0</t>
    </r>
    <r>
      <rPr>
        <b/>
        <sz val="10"/>
        <rFont val="Geneva"/>
      </rPr>
      <t>) (V)</t>
    </r>
  </si>
  <si>
    <r>
      <t>ln(abs(u-u</t>
    </r>
    <r>
      <rPr>
        <b/>
        <vertAlign val="subscript"/>
        <sz val="10"/>
        <rFont val="Geneva"/>
      </rPr>
      <t>0</t>
    </r>
    <r>
      <rPr>
        <b/>
        <sz val="10"/>
        <rFont val="Geneva"/>
      </rPr>
      <t>))</t>
    </r>
  </si>
  <si>
    <r>
      <t>1/abs(u-u</t>
    </r>
    <r>
      <rPr>
        <b/>
        <vertAlign val="subscript"/>
        <sz val="10"/>
        <rFont val="Geneva"/>
      </rPr>
      <t>0</t>
    </r>
    <r>
      <rPr>
        <b/>
        <sz val="10"/>
        <rFont val="Geneva"/>
      </rPr>
      <t>)</t>
    </r>
  </si>
  <si>
    <r>
      <t>u</t>
    </r>
    <r>
      <rPr>
        <b/>
        <vertAlign val="subscript"/>
        <sz val="10"/>
        <rFont val="Geneva"/>
      </rPr>
      <t>0</t>
    </r>
    <r>
      <rPr>
        <b/>
        <sz val="10"/>
        <rFont val="Geneva"/>
      </rPr>
      <t xml:space="preserve"> origine (V)</t>
    </r>
  </si>
  <si>
    <t>m (g)</t>
  </si>
  <si>
    <r>
      <t>m</t>
    </r>
    <r>
      <rPr>
        <b/>
        <vertAlign val="subscript"/>
        <sz val="10"/>
        <rFont val="Geneva"/>
      </rPr>
      <t>p</t>
    </r>
    <r>
      <rPr>
        <b/>
        <sz val="10"/>
        <rFont val="Geneva"/>
      </rPr>
      <t xml:space="preserve"> (g)</t>
    </r>
  </si>
  <si>
    <r>
      <t>k (N.m</t>
    </r>
    <r>
      <rPr>
        <b/>
        <vertAlign val="superscript"/>
        <sz val="10"/>
        <rFont val="Geneva"/>
      </rPr>
      <t>-1</t>
    </r>
    <r>
      <rPr>
        <b/>
        <sz val="10"/>
        <rFont val="Geneva"/>
      </rPr>
      <t>)</t>
    </r>
  </si>
  <si>
    <r>
      <t>w</t>
    </r>
    <r>
      <rPr>
        <b/>
        <vertAlign val="subscript"/>
        <sz val="10"/>
        <rFont val="Geneva"/>
      </rPr>
      <t>0</t>
    </r>
    <r>
      <rPr>
        <b/>
        <sz val="10"/>
        <rFont val="Geneva"/>
      </rPr>
      <t xml:space="preserve"> (rad.s</t>
    </r>
    <r>
      <rPr>
        <b/>
        <vertAlign val="superscript"/>
        <sz val="10"/>
        <rFont val="Geneva"/>
      </rPr>
      <t>-1</t>
    </r>
    <r>
      <rPr>
        <b/>
        <sz val="10"/>
        <rFont val="Geneva"/>
      </rPr>
      <t>)</t>
    </r>
  </si>
  <si>
    <t>T (s)</t>
  </si>
  <si>
    <r>
      <t>f = -bv</t>
    </r>
    <r>
      <rPr>
        <b/>
        <vertAlign val="superscript"/>
        <sz val="10"/>
        <rFont val="Geneva"/>
      </rPr>
      <t>2</t>
    </r>
  </si>
  <si>
    <r>
      <t>b (kg.m</t>
    </r>
    <r>
      <rPr>
        <b/>
        <vertAlign val="superscript"/>
        <sz val="10"/>
        <rFont val="Geneva"/>
      </rPr>
      <t>-1</t>
    </r>
    <r>
      <rPr>
        <b/>
        <sz val="10"/>
        <rFont val="Geneva"/>
      </rPr>
      <t>)</t>
    </r>
  </si>
  <si>
    <t>f = -av</t>
  </si>
  <si>
    <r>
      <t>a (kg.s</t>
    </r>
    <r>
      <rPr>
        <b/>
        <vertAlign val="superscript"/>
        <sz val="10"/>
        <rFont val="Geneva"/>
      </rPr>
      <t>-1</t>
    </r>
    <r>
      <rPr>
        <b/>
        <sz val="10"/>
        <rFont val="Geneva"/>
      </rPr>
      <t>)</t>
    </r>
  </si>
  <si>
    <r>
      <t>[b=pente*(m+m</t>
    </r>
    <r>
      <rPr>
        <vertAlign val="subscript"/>
        <sz val="10"/>
        <rFont val="Geneva"/>
      </rPr>
      <t>p</t>
    </r>
    <r>
      <rPr>
        <sz val="10"/>
        <rFont val="Geneva"/>
      </rPr>
      <t>)*T*3/8 ; mais u non étalonné]</t>
    </r>
  </si>
  <si>
    <r>
      <t>[a=pente*2*(m+m</t>
    </r>
    <r>
      <rPr>
        <vertAlign val="subscript"/>
        <sz val="10"/>
        <rFont val="Geneva"/>
      </rPr>
      <t>p</t>
    </r>
    <r>
      <rPr>
        <sz val="10"/>
        <rFont val="Geneva"/>
      </rPr>
      <t>)]</t>
    </r>
  </si>
  <si>
    <t>Oscillations faiblement amorties (sans palette)</t>
  </si>
  <si>
    <r>
      <t>[b=pente*m</t>
    </r>
    <r>
      <rPr>
        <sz val="10"/>
        <rFont val="Geneva"/>
      </rPr>
      <t>*T*3/8 ; mais u non étalonné]</t>
    </r>
  </si>
  <si>
    <r>
      <t>[a=pente*2*m</t>
    </r>
    <r>
      <rPr>
        <sz val="10"/>
        <rFont val="Geneva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</si>
</sst>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8" formatCode="0.000"/>
    <numFmt numFmtId="189" formatCode="0.0"/>
    <numFmt numFmtId="192" formatCode="0.00000"/>
    <numFmt numFmtId="193" formatCode="0.0000"/>
  </numFmts>
  <fonts count="8" x14ac:knownFonts="1">
    <font>
      <sz val="10"/>
      <name val="Geneva"/>
    </font>
    <font>
      <b/>
      <sz val="10"/>
      <name val="Geneva"/>
    </font>
    <font>
      <sz val="10"/>
      <name val="Geneva"/>
    </font>
    <font>
      <sz val="14"/>
      <name val="New York"/>
    </font>
    <font>
      <b/>
      <vertAlign val="subscript"/>
      <sz val="10"/>
      <name val="Geneva"/>
    </font>
    <font>
      <b/>
      <vertAlign val="superscript"/>
      <sz val="10"/>
      <name val="Geneva"/>
    </font>
    <font>
      <b/>
      <sz val="10"/>
      <name val="Symbol"/>
    </font>
    <font>
      <vertAlign val="subscript"/>
      <sz val="10"/>
      <name val="Genev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88" fontId="0" fillId="0" borderId="0" xfId="0" applyNumberFormat="1" applyAlignment="1">
      <alignment horizontal="center"/>
    </xf>
    <xf numFmtId="18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9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89" fontId="2" fillId="0" borderId="0" xfId="0" applyNumberFormat="1" applyFont="1" applyAlignment="1">
      <alignment horizontal="centerContinuous"/>
    </xf>
    <xf numFmtId="0" fontId="0" fillId="0" borderId="0" xfId="0" applyAlignment="1">
      <alignment horizontal="centerContinuous"/>
    </xf>
    <xf numFmtId="0" fontId="1" fillId="0" borderId="0" xfId="0" applyFont="1" applyAlignment="1">
      <alignment horizontal="centerContinuous"/>
    </xf>
    <xf numFmtId="193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solide (modèle approximatif)</a:t>
            </a:r>
          </a:p>
        </c:rich>
      </c:tx>
      <c:layout>
        <c:manualLayout>
          <c:xMode val="edge"/>
          <c:yMode val="edge"/>
          <c:x val="0.3061892903253"/>
          <c:y val="0.03067491554288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63193212087281"/>
          <c:y val="0.156442069268692"/>
          <c:w val="0.88762320865579"/>
          <c:h val="0.69018559971481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0"/>
          </c:trendline>
          <c:errBars>
            <c:errDir val="x"/>
            <c:errBarType val="both"/>
            <c:errValType val="cust"/>
            <c:noEndCap val="0"/>
            <c:plus>
              <c:numRef>
                <c:f>'am.+10.D'!$C$4:$C$28</c:f>
                <c:numCache>
                  <c:formatCode>General</c:formatCode>
                  <c:ptCount val="25"/>
                  <c:pt idx="0">
                    <c:v>0.002</c:v>
                  </c:pt>
                  <c:pt idx="1">
                    <c:v>0.0029925</c:v>
                  </c:pt>
                  <c:pt idx="2">
                    <c:v>0.003985</c:v>
                  </c:pt>
                  <c:pt idx="3">
                    <c:v>0.0049775</c:v>
                  </c:pt>
                  <c:pt idx="4">
                    <c:v>0.00597</c:v>
                  </c:pt>
                  <c:pt idx="5">
                    <c:v>0.0069625</c:v>
                  </c:pt>
                  <c:pt idx="6">
                    <c:v>0.007955</c:v>
                  </c:pt>
                  <c:pt idx="7">
                    <c:v>0.0089475</c:v>
                  </c:pt>
                  <c:pt idx="8">
                    <c:v>0.00994</c:v>
                  </c:pt>
                  <c:pt idx="9">
                    <c:v>0.0109325</c:v>
                  </c:pt>
                  <c:pt idx="10">
                    <c:v>0.011925</c:v>
                  </c:pt>
                  <c:pt idx="11">
                    <c:v>0.0129175</c:v>
                  </c:pt>
                  <c:pt idx="12">
                    <c:v>0.01391</c:v>
                  </c:pt>
                  <c:pt idx="13">
                    <c:v>0.0149025</c:v>
                  </c:pt>
                  <c:pt idx="14">
                    <c:v>0.015895</c:v>
                  </c:pt>
                  <c:pt idx="15">
                    <c:v>0.0168875</c:v>
                  </c:pt>
                  <c:pt idx="16">
                    <c:v>0.01788</c:v>
                  </c:pt>
                  <c:pt idx="17">
                    <c:v>0.0188725</c:v>
                  </c:pt>
                  <c:pt idx="18">
                    <c:v>0.019865</c:v>
                  </c:pt>
                  <c:pt idx="19">
                    <c:v>0.0208575</c:v>
                  </c:pt>
                  <c:pt idx="20">
                    <c:v>0.02185</c:v>
                  </c:pt>
                  <c:pt idx="21">
                    <c:v>0.0228425</c:v>
                  </c:pt>
                  <c:pt idx="22">
                    <c:v>0.023835</c:v>
                  </c:pt>
                  <c:pt idx="23">
                    <c:v>0.0248275</c:v>
                  </c:pt>
                  <c:pt idx="24">
                    <c:v>0.02582</c:v>
                  </c:pt>
                </c:numCache>
              </c:numRef>
            </c:plus>
            <c:minus>
              <c:numRef>
                <c:f>'am.+10.D'!$C$4:$C$28</c:f>
                <c:numCache>
                  <c:formatCode>General</c:formatCode>
                  <c:ptCount val="25"/>
                  <c:pt idx="0">
                    <c:v>0.002</c:v>
                  </c:pt>
                  <c:pt idx="1">
                    <c:v>0.0029925</c:v>
                  </c:pt>
                  <c:pt idx="2">
                    <c:v>0.003985</c:v>
                  </c:pt>
                  <c:pt idx="3">
                    <c:v>0.0049775</c:v>
                  </c:pt>
                  <c:pt idx="4">
                    <c:v>0.00597</c:v>
                  </c:pt>
                  <c:pt idx="5">
                    <c:v>0.0069625</c:v>
                  </c:pt>
                  <c:pt idx="6">
                    <c:v>0.007955</c:v>
                  </c:pt>
                  <c:pt idx="7">
                    <c:v>0.0089475</c:v>
                  </c:pt>
                  <c:pt idx="8">
                    <c:v>0.00994</c:v>
                  </c:pt>
                  <c:pt idx="9">
                    <c:v>0.0109325</c:v>
                  </c:pt>
                  <c:pt idx="10">
                    <c:v>0.011925</c:v>
                  </c:pt>
                  <c:pt idx="11">
                    <c:v>0.0129175</c:v>
                  </c:pt>
                  <c:pt idx="12">
                    <c:v>0.01391</c:v>
                  </c:pt>
                  <c:pt idx="13">
                    <c:v>0.0149025</c:v>
                  </c:pt>
                  <c:pt idx="14">
                    <c:v>0.015895</c:v>
                  </c:pt>
                  <c:pt idx="15">
                    <c:v>0.0168875</c:v>
                  </c:pt>
                  <c:pt idx="16">
                    <c:v>0.01788</c:v>
                  </c:pt>
                  <c:pt idx="17">
                    <c:v>0.0188725</c:v>
                  </c:pt>
                  <c:pt idx="18">
                    <c:v>0.019865</c:v>
                  </c:pt>
                  <c:pt idx="19">
                    <c:v>0.0208575</c:v>
                  </c:pt>
                  <c:pt idx="20">
                    <c:v>0.02185</c:v>
                  </c:pt>
                  <c:pt idx="21">
                    <c:v>0.0228425</c:v>
                  </c:pt>
                  <c:pt idx="22">
                    <c:v>0.023835</c:v>
                  </c:pt>
                  <c:pt idx="23">
                    <c:v>0.0248275</c:v>
                  </c:pt>
                  <c:pt idx="24">
                    <c:v>0.02582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'am.+10.D'!$G$4:$G$28</c:f>
                <c:numCache>
                  <c:formatCode>General</c:formatCode>
                  <c:ptCount val="25"/>
                  <c:pt idx="0">
                    <c:v>0.0964</c:v>
                  </c:pt>
                  <c:pt idx="1">
                    <c:v>0.1048</c:v>
                  </c:pt>
                  <c:pt idx="2">
                    <c:v>0.0918</c:v>
                  </c:pt>
                  <c:pt idx="3">
                    <c:v>0.1</c:v>
                  </c:pt>
                  <c:pt idx="4">
                    <c:v>0.0868</c:v>
                  </c:pt>
                  <c:pt idx="5">
                    <c:v>0.0954</c:v>
                  </c:pt>
                  <c:pt idx="6">
                    <c:v>0.0826</c:v>
                  </c:pt>
                  <c:pt idx="7">
                    <c:v>0.0916</c:v>
                  </c:pt>
                  <c:pt idx="8">
                    <c:v>0.0784</c:v>
                  </c:pt>
                  <c:pt idx="9">
                    <c:v>0.0882</c:v>
                  </c:pt>
                  <c:pt idx="10">
                    <c:v>0.0748</c:v>
                  </c:pt>
                  <c:pt idx="11">
                    <c:v>0.0848</c:v>
                  </c:pt>
                  <c:pt idx="12">
                    <c:v>0.071</c:v>
                  </c:pt>
                  <c:pt idx="13">
                    <c:v>0.081</c:v>
                  </c:pt>
                  <c:pt idx="14">
                    <c:v>0.0688</c:v>
                  </c:pt>
                  <c:pt idx="15">
                    <c:v>0.0786</c:v>
                  </c:pt>
                  <c:pt idx="16">
                    <c:v>0.0662</c:v>
                  </c:pt>
                  <c:pt idx="17">
                    <c:v>0.075</c:v>
                  </c:pt>
                  <c:pt idx="18">
                    <c:v>0.0638</c:v>
                  </c:pt>
                  <c:pt idx="19">
                    <c:v>0.0722</c:v>
                  </c:pt>
                  <c:pt idx="20">
                    <c:v>0.0612</c:v>
                  </c:pt>
                  <c:pt idx="21">
                    <c:v>0.0698</c:v>
                  </c:pt>
                  <c:pt idx="22">
                    <c:v>0.0588</c:v>
                  </c:pt>
                  <c:pt idx="23">
                    <c:v>0.0674</c:v>
                  </c:pt>
                  <c:pt idx="24">
                    <c:v>0.057</c:v>
                  </c:pt>
                </c:numCache>
              </c:numRef>
            </c:plus>
            <c:minus>
              <c:numRef>
                <c:f>'am.+10.D'!$G$4:$G$28</c:f>
                <c:numCache>
                  <c:formatCode>General</c:formatCode>
                  <c:ptCount val="25"/>
                  <c:pt idx="0">
                    <c:v>0.0964</c:v>
                  </c:pt>
                  <c:pt idx="1">
                    <c:v>0.1048</c:v>
                  </c:pt>
                  <c:pt idx="2">
                    <c:v>0.0918</c:v>
                  </c:pt>
                  <c:pt idx="3">
                    <c:v>0.1</c:v>
                  </c:pt>
                  <c:pt idx="4">
                    <c:v>0.0868</c:v>
                  </c:pt>
                  <c:pt idx="5">
                    <c:v>0.0954</c:v>
                  </c:pt>
                  <c:pt idx="6">
                    <c:v>0.0826</c:v>
                  </c:pt>
                  <c:pt idx="7">
                    <c:v>0.0916</c:v>
                  </c:pt>
                  <c:pt idx="8">
                    <c:v>0.0784</c:v>
                  </c:pt>
                  <c:pt idx="9">
                    <c:v>0.0882</c:v>
                  </c:pt>
                  <c:pt idx="10">
                    <c:v>0.0748</c:v>
                  </c:pt>
                  <c:pt idx="11">
                    <c:v>0.0848</c:v>
                  </c:pt>
                  <c:pt idx="12">
                    <c:v>0.071</c:v>
                  </c:pt>
                  <c:pt idx="13">
                    <c:v>0.081</c:v>
                  </c:pt>
                  <c:pt idx="14">
                    <c:v>0.0688</c:v>
                  </c:pt>
                  <c:pt idx="15">
                    <c:v>0.0786</c:v>
                  </c:pt>
                  <c:pt idx="16">
                    <c:v>0.0662</c:v>
                  </c:pt>
                  <c:pt idx="17">
                    <c:v>0.075</c:v>
                  </c:pt>
                  <c:pt idx="18">
                    <c:v>0.0638</c:v>
                  </c:pt>
                  <c:pt idx="19">
                    <c:v>0.0722</c:v>
                  </c:pt>
                  <c:pt idx="20">
                    <c:v>0.0612</c:v>
                  </c:pt>
                  <c:pt idx="21">
                    <c:v>0.0698</c:v>
                  </c:pt>
                  <c:pt idx="22">
                    <c:v>0.0588</c:v>
                  </c:pt>
                  <c:pt idx="23">
                    <c:v>0.0674</c:v>
                  </c:pt>
                  <c:pt idx="24">
                    <c:v>0.057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'am.+10.D'!$B$4:$B$28</c:f>
              <c:numCache>
                <c:formatCode>0.000</c:formatCode>
                <c:ptCount val="25"/>
                <c:pt idx="0">
                  <c:v>0.0</c:v>
                </c:pt>
                <c:pt idx="1">
                  <c:v>0.1985</c:v>
                </c:pt>
                <c:pt idx="2">
                  <c:v>0.397</c:v>
                </c:pt>
                <c:pt idx="3">
                  <c:v>0.5955</c:v>
                </c:pt>
                <c:pt idx="4">
                  <c:v>0.794</c:v>
                </c:pt>
                <c:pt idx="5">
                  <c:v>0.9925</c:v>
                </c:pt>
                <c:pt idx="6">
                  <c:v>1.191</c:v>
                </c:pt>
                <c:pt idx="7">
                  <c:v>1.3895</c:v>
                </c:pt>
                <c:pt idx="8">
                  <c:v>1.588</c:v>
                </c:pt>
                <c:pt idx="9">
                  <c:v>1.7865</c:v>
                </c:pt>
                <c:pt idx="10">
                  <c:v>1.985</c:v>
                </c:pt>
                <c:pt idx="11">
                  <c:v>2.1835</c:v>
                </c:pt>
                <c:pt idx="12">
                  <c:v>2.382</c:v>
                </c:pt>
                <c:pt idx="13">
                  <c:v>2.5805</c:v>
                </c:pt>
                <c:pt idx="14">
                  <c:v>2.779</c:v>
                </c:pt>
                <c:pt idx="15">
                  <c:v>2.9775</c:v>
                </c:pt>
                <c:pt idx="16">
                  <c:v>3.176</c:v>
                </c:pt>
                <c:pt idx="17" formatCode="0.00">
                  <c:v>3.3745</c:v>
                </c:pt>
                <c:pt idx="18" formatCode="0.00">
                  <c:v>3.573</c:v>
                </c:pt>
                <c:pt idx="19" formatCode="0.00">
                  <c:v>3.7715</c:v>
                </c:pt>
                <c:pt idx="20" formatCode="0.00">
                  <c:v>3.97</c:v>
                </c:pt>
                <c:pt idx="21" formatCode="0.00">
                  <c:v>4.1685</c:v>
                </c:pt>
                <c:pt idx="22" formatCode="0.00">
                  <c:v>4.367</c:v>
                </c:pt>
                <c:pt idx="23" formatCode="0.00">
                  <c:v>4.5655</c:v>
                </c:pt>
                <c:pt idx="24" formatCode="0.00">
                  <c:v>4.764</c:v>
                </c:pt>
              </c:numCache>
            </c:numRef>
          </c:xVal>
          <c:yVal>
            <c:numRef>
              <c:f>'am.+10.D'!$F$4:$F$28</c:f>
              <c:numCache>
                <c:formatCode>0.00</c:formatCode>
                <c:ptCount val="25"/>
                <c:pt idx="0">
                  <c:v>4.83</c:v>
                </c:pt>
                <c:pt idx="1">
                  <c:v>4.73</c:v>
                </c:pt>
                <c:pt idx="2">
                  <c:v>4.6</c:v>
                </c:pt>
                <c:pt idx="3">
                  <c:v>4.49</c:v>
                </c:pt>
                <c:pt idx="4">
                  <c:v>4.35</c:v>
                </c:pt>
                <c:pt idx="5">
                  <c:v>4.26</c:v>
                </c:pt>
                <c:pt idx="6">
                  <c:v>4.14</c:v>
                </c:pt>
                <c:pt idx="7">
                  <c:v>4.07</c:v>
                </c:pt>
                <c:pt idx="8">
                  <c:v>3.93</c:v>
                </c:pt>
                <c:pt idx="9">
                  <c:v>3.9</c:v>
                </c:pt>
                <c:pt idx="10">
                  <c:v>3.75</c:v>
                </c:pt>
                <c:pt idx="11">
                  <c:v>3.73</c:v>
                </c:pt>
                <c:pt idx="12">
                  <c:v>3.56</c:v>
                </c:pt>
                <c:pt idx="13">
                  <c:v>3.54</c:v>
                </c:pt>
                <c:pt idx="14">
                  <c:v>3.45</c:v>
                </c:pt>
                <c:pt idx="15">
                  <c:v>3.42</c:v>
                </c:pt>
                <c:pt idx="16">
                  <c:v>3.32</c:v>
                </c:pt>
                <c:pt idx="17">
                  <c:v>3.24</c:v>
                </c:pt>
                <c:pt idx="18">
                  <c:v>3.2</c:v>
                </c:pt>
                <c:pt idx="19">
                  <c:v>3.1</c:v>
                </c:pt>
                <c:pt idx="20">
                  <c:v>3.07</c:v>
                </c:pt>
                <c:pt idx="21">
                  <c:v>2.98</c:v>
                </c:pt>
                <c:pt idx="22">
                  <c:v>2.95</c:v>
                </c:pt>
                <c:pt idx="23">
                  <c:v>2.86</c:v>
                </c:pt>
                <c:pt idx="24">
                  <c:v>2.86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691752"/>
        <c:axId val="2067699064"/>
      </c:scatterChart>
      <c:valAx>
        <c:axId val="2067691752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6515262187065"/>
              <c:y val="0.9171799747321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699064"/>
        <c:crosses val="autoZero"/>
        <c:crossBetween val="midCat"/>
      </c:valAx>
      <c:valAx>
        <c:axId val="2067699064"/>
        <c:scaling>
          <c:orientation val="minMax"/>
          <c:min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14006650653037"/>
              <c:y val="0.4263813260460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691752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solide (modèle trop approximatif)</a:t>
            </a:r>
          </a:p>
        </c:rich>
      </c:tx>
      <c:layout>
        <c:manualLayout>
          <c:xMode val="edge"/>
          <c:yMode val="edge"/>
          <c:x val="0.283387960194692"/>
          <c:y val="0.03067491554288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63193212087281"/>
          <c:y val="0.156442069268692"/>
          <c:w val="0.882737209342088"/>
          <c:h val="0.68711810816053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0"/>
          </c:trendline>
          <c:errBars>
            <c:errDir val="x"/>
            <c:errBarType val="both"/>
            <c:errValType val="cust"/>
            <c:noEndCap val="0"/>
            <c:plus>
              <c:numRef>
                <c:f>'am.-6.D'!$C$4:$C$46</c:f>
                <c:numCache>
                  <c:formatCode>General</c:formatCode>
                  <c:ptCount val="43"/>
                  <c:pt idx="0">
                    <c:v>0.002</c:v>
                  </c:pt>
                  <c:pt idx="1">
                    <c:v>0.0030375</c:v>
                  </c:pt>
                  <c:pt idx="2">
                    <c:v>0.004075</c:v>
                  </c:pt>
                  <c:pt idx="3">
                    <c:v>0.0051125</c:v>
                  </c:pt>
                  <c:pt idx="4">
                    <c:v>0.00615</c:v>
                  </c:pt>
                  <c:pt idx="5">
                    <c:v>0.0071875</c:v>
                  </c:pt>
                  <c:pt idx="6">
                    <c:v>0.008225</c:v>
                  </c:pt>
                  <c:pt idx="7">
                    <c:v>0.0092625</c:v>
                  </c:pt>
                  <c:pt idx="8">
                    <c:v>0.0103</c:v>
                  </c:pt>
                  <c:pt idx="9">
                    <c:v>0.0113375</c:v>
                  </c:pt>
                  <c:pt idx="10">
                    <c:v>0.012375</c:v>
                  </c:pt>
                  <c:pt idx="11">
                    <c:v>0.0134125</c:v>
                  </c:pt>
                  <c:pt idx="12">
                    <c:v>0.01445</c:v>
                  </c:pt>
                  <c:pt idx="13">
                    <c:v>0.0154875</c:v>
                  </c:pt>
                  <c:pt idx="14">
                    <c:v>0.016525</c:v>
                  </c:pt>
                  <c:pt idx="15">
                    <c:v>0.0175625</c:v>
                  </c:pt>
                  <c:pt idx="16">
                    <c:v>0.0186</c:v>
                  </c:pt>
                  <c:pt idx="17">
                    <c:v>0.0196375</c:v>
                  </c:pt>
                  <c:pt idx="18">
                    <c:v>0.020675</c:v>
                  </c:pt>
                  <c:pt idx="19">
                    <c:v>0.0217125</c:v>
                  </c:pt>
                  <c:pt idx="20">
                    <c:v>0.02275</c:v>
                  </c:pt>
                  <c:pt idx="21">
                    <c:v>0.0237875</c:v>
                  </c:pt>
                  <c:pt idx="22">
                    <c:v>0.024825</c:v>
                  </c:pt>
                  <c:pt idx="23">
                    <c:v>0.0258625</c:v>
                  </c:pt>
                  <c:pt idx="24">
                    <c:v>0.0269</c:v>
                  </c:pt>
                  <c:pt idx="25">
                    <c:v>0.0279375</c:v>
                  </c:pt>
                  <c:pt idx="26">
                    <c:v>0.028975</c:v>
                  </c:pt>
                  <c:pt idx="27">
                    <c:v>0.0300125</c:v>
                  </c:pt>
                  <c:pt idx="28">
                    <c:v>0.03105</c:v>
                  </c:pt>
                  <c:pt idx="29">
                    <c:v>0.0320875</c:v>
                  </c:pt>
                  <c:pt idx="30">
                    <c:v>0.033125</c:v>
                  </c:pt>
                  <c:pt idx="31">
                    <c:v>0.0341625</c:v>
                  </c:pt>
                  <c:pt idx="32">
                    <c:v>0.0352</c:v>
                  </c:pt>
                  <c:pt idx="33">
                    <c:v>0.0362375</c:v>
                  </c:pt>
                  <c:pt idx="34">
                    <c:v>0.037275</c:v>
                  </c:pt>
                  <c:pt idx="35">
                    <c:v>0.0383125</c:v>
                  </c:pt>
                  <c:pt idx="36">
                    <c:v>0.03935</c:v>
                  </c:pt>
                  <c:pt idx="37">
                    <c:v>0.0403875</c:v>
                  </c:pt>
                  <c:pt idx="38">
                    <c:v>0.041425</c:v>
                  </c:pt>
                  <c:pt idx="39">
                    <c:v>0.0424625</c:v>
                  </c:pt>
                  <c:pt idx="40">
                    <c:v>0.0435</c:v>
                  </c:pt>
                  <c:pt idx="41">
                    <c:v>0.0445375</c:v>
                  </c:pt>
                  <c:pt idx="42">
                    <c:v>0.045575</c:v>
                  </c:pt>
                </c:numCache>
              </c:numRef>
            </c:plus>
            <c:minus>
              <c:numRef>
                <c:f>'am.-6.D'!$C$4:$C$46</c:f>
                <c:numCache>
                  <c:formatCode>General</c:formatCode>
                  <c:ptCount val="43"/>
                  <c:pt idx="0">
                    <c:v>0.002</c:v>
                  </c:pt>
                  <c:pt idx="1">
                    <c:v>0.0030375</c:v>
                  </c:pt>
                  <c:pt idx="2">
                    <c:v>0.004075</c:v>
                  </c:pt>
                  <c:pt idx="3">
                    <c:v>0.0051125</c:v>
                  </c:pt>
                  <c:pt idx="4">
                    <c:v>0.00615</c:v>
                  </c:pt>
                  <c:pt idx="5">
                    <c:v>0.0071875</c:v>
                  </c:pt>
                  <c:pt idx="6">
                    <c:v>0.008225</c:v>
                  </c:pt>
                  <c:pt idx="7">
                    <c:v>0.0092625</c:v>
                  </c:pt>
                  <c:pt idx="8">
                    <c:v>0.0103</c:v>
                  </c:pt>
                  <c:pt idx="9">
                    <c:v>0.0113375</c:v>
                  </c:pt>
                  <c:pt idx="10">
                    <c:v>0.012375</c:v>
                  </c:pt>
                  <c:pt idx="11">
                    <c:v>0.0134125</c:v>
                  </c:pt>
                  <c:pt idx="12">
                    <c:v>0.01445</c:v>
                  </c:pt>
                  <c:pt idx="13">
                    <c:v>0.0154875</c:v>
                  </c:pt>
                  <c:pt idx="14">
                    <c:v>0.016525</c:v>
                  </c:pt>
                  <c:pt idx="15">
                    <c:v>0.0175625</c:v>
                  </c:pt>
                  <c:pt idx="16">
                    <c:v>0.0186</c:v>
                  </c:pt>
                  <c:pt idx="17">
                    <c:v>0.0196375</c:v>
                  </c:pt>
                  <c:pt idx="18">
                    <c:v>0.020675</c:v>
                  </c:pt>
                  <c:pt idx="19">
                    <c:v>0.0217125</c:v>
                  </c:pt>
                  <c:pt idx="20">
                    <c:v>0.02275</c:v>
                  </c:pt>
                  <c:pt idx="21">
                    <c:v>0.0237875</c:v>
                  </c:pt>
                  <c:pt idx="22">
                    <c:v>0.024825</c:v>
                  </c:pt>
                  <c:pt idx="23">
                    <c:v>0.0258625</c:v>
                  </c:pt>
                  <c:pt idx="24">
                    <c:v>0.0269</c:v>
                  </c:pt>
                  <c:pt idx="25">
                    <c:v>0.0279375</c:v>
                  </c:pt>
                  <c:pt idx="26">
                    <c:v>0.028975</c:v>
                  </c:pt>
                  <c:pt idx="27">
                    <c:v>0.0300125</c:v>
                  </c:pt>
                  <c:pt idx="28">
                    <c:v>0.03105</c:v>
                  </c:pt>
                  <c:pt idx="29">
                    <c:v>0.0320875</c:v>
                  </c:pt>
                  <c:pt idx="30">
                    <c:v>0.033125</c:v>
                  </c:pt>
                  <c:pt idx="31">
                    <c:v>0.0341625</c:v>
                  </c:pt>
                  <c:pt idx="32">
                    <c:v>0.0352</c:v>
                  </c:pt>
                  <c:pt idx="33">
                    <c:v>0.0362375</c:v>
                  </c:pt>
                  <c:pt idx="34">
                    <c:v>0.037275</c:v>
                  </c:pt>
                  <c:pt idx="35">
                    <c:v>0.0383125</c:v>
                  </c:pt>
                  <c:pt idx="36">
                    <c:v>0.03935</c:v>
                  </c:pt>
                  <c:pt idx="37">
                    <c:v>0.0403875</c:v>
                  </c:pt>
                  <c:pt idx="38">
                    <c:v>0.041425</c:v>
                  </c:pt>
                  <c:pt idx="39">
                    <c:v>0.0424625</c:v>
                  </c:pt>
                  <c:pt idx="40">
                    <c:v>0.0435</c:v>
                  </c:pt>
                  <c:pt idx="41">
                    <c:v>0.0445375</c:v>
                  </c:pt>
                  <c:pt idx="42">
                    <c:v>0.045575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'am.-6.D'!$G$4:$G$46</c:f>
                <c:numCache>
                  <c:formatCode>General</c:formatCode>
                  <c:ptCount val="43"/>
                  <c:pt idx="0">
                    <c:v>0.0974</c:v>
                  </c:pt>
                  <c:pt idx="1">
                    <c:v>0.1044</c:v>
                  </c:pt>
                  <c:pt idx="2">
                    <c:v>0.0938</c:v>
                  </c:pt>
                  <c:pt idx="3">
                    <c:v>0.1008</c:v>
                  </c:pt>
                  <c:pt idx="4">
                    <c:v>0.0908</c:v>
                  </c:pt>
                  <c:pt idx="5">
                    <c:v>0.0966</c:v>
                  </c:pt>
                  <c:pt idx="6">
                    <c:v>0.0874</c:v>
                  </c:pt>
                  <c:pt idx="7">
                    <c:v>0.0938</c:v>
                  </c:pt>
                  <c:pt idx="8">
                    <c:v>0.0844</c:v>
                  </c:pt>
                  <c:pt idx="9">
                    <c:v>0.0908</c:v>
                  </c:pt>
                  <c:pt idx="10">
                    <c:v>0.0812</c:v>
                  </c:pt>
                  <c:pt idx="11">
                    <c:v>0.0886</c:v>
                  </c:pt>
                  <c:pt idx="12">
                    <c:v>0.079</c:v>
                  </c:pt>
                  <c:pt idx="13">
                    <c:v>0.0856</c:v>
                  </c:pt>
                  <c:pt idx="14">
                    <c:v>0.0768</c:v>
                  </c:pt>
                  <c:pt idx="15">
                    <c:v>0.0842</c:v>
                  </c:pt>
                  <c:pt idx="16">
                    <c:v>0.075</c:v>
                  </c:pt>
                  <c:pt idx="17">
                    <c:v>0.0816</c:v>
                  </c:pt>
                  <c:pt idx="18">
                    <c:v>0.073</c:v>
                  </c:pt>
                  <c:pt idx="19">
                    <c:v>0.0796</c:v>
                  </c:pt>
                  <c:pt idx="20">
                    <c:v>0.0712</c:v>
                  </c:pt>
                  <c:pt idx="21">
                    <c:v>0.077</c:v>
                  </c:pt>
                  <c:pt idx="22">
                    <c:v>0.0692</c:v>
                  </c:pt>
                  <c:pt idx="23">
                    <c:v>0.0754</c:v>
                  </c:pt>
                  <c:pt idx="24">
                    <c:v>0.0676</c:v>
                  </c:pt>
                  <c:pt idx="25">
                    <c:v>0.0738</c:v>
                  </c:pt>
                  <c:pt idx="26">
                    <c:v>0.067</c:v>
                  </c:pt>
                  <c:pt idx="27">
                    <c:v>0.0726</c:v>
                  </c:pt>
                  <c:pt idx="28">
                    <c:v>0.065</c:v>
                  </c:pt>
                  <c:pt idx="29">
                    <c:v>0.071</c:v>
                  </c:pt>
                  <c:pt idx="30">
                    <c:v>0.0648</c:v>
                  </c:pt>
                  <c:pt idx="31">
                    <c:v>0.069</c:v>
                  </c:pt>
                  <c:pt idx="32">
                    <c:v>0.063</c:v>
                  </c:pt>
                  <c:pt idx="33">
                    <c:v>0.0674</c:v>
                  </c:pt>
                  <c:pt idx="34">
                    <c:v>0.062</c:v>
                  </c:pt>
                  <c:pt idx="35">
                    <c:v>0.0658</c:v>
                  </c:pt>
                  <c:pt idx="36">
                    <c:v>0.061</c:v>
                  </c:pt>
                  <c:pt idx="37">
                    <c:v>0.0652</c:v>
                  </c:pt>
                  <c:pt idx="38">
                    <c:v>0.0606</c:v>
                  </c:pt>
                  <c:pt idx="39">
                    <c:v>0.064</c:v>
                  </c:pt>
                  <c:pt idx="40">
                    <c:v>0.0596</c:v>
                  </c:pt>
                  <c:pt idx="41">
                    <c:v>0.0636</c:v>
                  </c:pt>
                  <c:pt idx="42">
                    <c:v>0.0594</c:v>
                  </c:pt>
                </c:numCache>
              </c:numRef>
            </c:plus>
            <c:minus>
              <c:numRef>
                <c:f>'am.-6.D'!$G$4:$G$46</c:f>
                <c:numCache>
                  <c:formatCode>General</c:formatCode>
                  <c:ptCount val="43"/>
                  <c:pt idx="0">
                    <c:v>0.0974</c:v>
                  </c:pt>
                  <c:pt idx="1">
                    <c:v>0.1044</c:v>
                  </c:pt>
                  <c:pt idx="2">
                    <c:v>0.0938</c:v>
                  </c:pt>
                  <c:pt idx="3">
                    <c:v>0.1008</c:v>
                  </c:pt>
                  <c:pt idx="4">
                    <c:v>0.0908</c:v>
                  </c:pt>
                  <c:pt idx="5">
                    <c:v>0.0966</c:v>
                  </c:pt>
                  <c:pt idx="6">
                    <c:v>0.0874</c:v>
                  </c:pt>
                  <c:pt idx="7">
                    <c:v>0.0938</c:v>
                  </c:pt>
                  <c:pt idx="8">
                    <c:v>0.0844</c:v>
                  </c:pt>
                  <c:pt idx="9">
                    <c:v>0.0908</c:v>
                  </c:pt>
                  <c:pt idx="10">
                    <c:v>0.0812</c:v>
                  </c:pt>
                  <c:pt idx="11">
                    <c:v>0.0886</c:v>
                  </c:pt>
                  <c:pt idx="12">
                    <c:v>0.079</c:v>
                  </c:pt>
                  <c:pt idx="13">
                    <c:v>0.0856</c:v>
                  </c:pt>
                  <c:pt idx="14">
                    <c:v>0.0768</c:v>
                  </c:pt>
                  <c:pt idx="15">
                    <c:v>0.0842</c:v>
                  </c:pt>
                  <c:pt idx="16">
                    <c:v>0.075</c:v>
                  </c:pt>
                  <c:pt idx="17">
                    <c:v>0.0816</c:v>
                  </c:pt>
                  <c:pt idx="18">
                    <c:v>0.073</c:v>
                  </c:pt>
                  <c:pt idx="19">
                    <c:v>0.0796</c:v>
                  </c:pt>
                  <c:pt idx="20">
                    <c:v>0.0712</c:v>
                  </c:pt>
                  <c:pt idx="21">
                    <c:v>0.077</c:v>
                  </c:pt>
                  <c:pt idx="22">
                    <c:v>0.0692</c:v>
                  </c:pt>
                  <c:pt idx="23">
                    <c:v>0.0754</c:v>
                  </c:pt>
                  <c:pt idx="24">
                    <c:v>0.0676</c:v>
                  </c:pt>
                  <c:pt idx="25">
                    <c:v>0.0738</c:v>
                  </c:pt>
                  <c:pt idx="26">
                    <c:v>0.067</c:v>
                  </c:pt>
                  <c:pt idx="27">
                    <c:v>0.0726</c:v>
                  </c:pt>
                  <c:pt idx="28">
                    <c:v>0.065</c:v>
                  </c:pt>
                  <c:pt idx="29">
                    <c:v>0.071</c:v>
                  </c:pt>
                  <c:pt idx="30">
                    <c:v>0.0648</c:v>
                  </c:pt>
                  <c:pt idx="31">
                    <c:v>0.069</c:v>
                  </c:pt>
                  <c:pt idx="32">
                    <c:v>0.063</c:v>
                  </c:pt>
                  <c:pt idx="33">
                    <c:v>0.0674</c:v>
                  </c:pt>
                  <c:pt idx="34">
                    <c:v>0.062</c:v>
                  </c:pt>
                  <c:pt idx="35">
                    <c:v>0.0658</c:v>
                  </c:pt>
                  <c:pt idx="36">
                    <c:v>0.061</c:v>
                  </c:pt>
                  <c:pt idx="37">
                    <c:v>0.0652</c:v>
                  </c:pt>
                  <c:pt idx="38">
                    <c:v>0.0606</c:v>
                  </c:pt>
                  <c:pt idx="39">
                    <c:v>0.064</c:v>
                  </c:pt>
                  <c:pt idx="40">
                    <c:v>0.0596</c:v>
                  </c:pt>
                  <c:pt idx="41">
                    <c:v>0.0636</c:v>
                  </c:pt>
                  <c:pt idx="42">
                    <c:v>0.0594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'am.-6.D'!$B$4:$B$46</c:f>
              <c:numCache>
                <c:formatCode>0.000</c:formatCode>
                <c:ptCount val="43"/>
                <c:pt idx="0">
                  <c:v>0.0</c:v>
                </c:pt>
                <c:pt idx="1">
                  <c:v>0.2075</c:v>
                </c:pt>
                <c:pt idx="2">
                  <c:v>0.415</c:v>
                </c:pt>
                <c:pt idx="3">
                  <c:v>0.6225</c:v>
                </c:pt>
                <c:pt idx="4">
                  <c:v>0.83</c:v>
                </c:pt>
                <c:pt idx="5">
                  <c:v>1.0375</c:v>
                </c:pt>
                <c:pt idx="6">
                  <c:v>1.245</c:v>
                </c:pt>
                <c:pt idx="7">
                  <c:v>1.4525</c:v>
                </c:pt>
                <c:pt idx="8">
                  <c:v>1.66</c:v>
                </c:pt>
                <c:pt idx="9">
                  <c:v>1.8675</c:v>
                </c:pt>
                <c:pt idx="10">
                  <c:v>2.075</c:v>
                </c:pt>
                <c:pt idx="11">
                  <c:v>2.2825</c:v>
                </c:pt>
                <c:pt idx="12">
                  <c:v>2.49</c:v>
                </c:pt>
                <c:pt idx="13">
                  <c:v>2.6975</c:v>
                </c:pt>
                <c:pt idx="14" formatCode="0.00">
                  <c:v>2.905</c:v>
                </c:pt>
                <c:pt idx="15" formatCode="0.00">
                  <c:v>3.1125</c:v>
                </c:pt>
                <c:pt idx="16" formatCode="0.00">
                  <c:v>3.32</c:v>
                </c:pt>
                <c:pt idx="17" formatCode="0.00">
                  <c:v>3.5275</c:v>
                </c:pt>
                <c:pt idx="18" formatCode="0.00">
                  <c:v>3.735</c:v>
                </c:pt>
                <c:pt idx="19" formatCode="0.00">
                  <c:v>3.9425</c:v>
                </c:pt>
                <c:pt idx="20" formatCode="0.00">
                  <c:v>4.149999999999999</c:v>
                </c:pt>
                <c:pt idx="21" formatCode="0.00">
                  <c:v>4.3575</c:v>
                </c:pt>
                <c:pt idx="22" formatCode="0.00">
                  <c:v>4.564999999999999</c:v>
                </c:pt>
                <c:pt idx="23" formatCode="0.00">
                  <c:v>4.7725</c:v>
                </c:pt>
                <c:pt idx="24" formatCode="0.00">
                  <c:v>4.98</c:v>
                </c:pt>
                <c:pt idx="25" formatCode="0.00">
                  <c:v>5.1875</c:v>
                </c:pt>
                <c:pt idx="26" formatCode="0.00">
                  <c:v>5.395</c:v>
                </c:pt>
                <c:pt idx="27" formatCode="0.00">
                  <c:v>5.6025</c:v>
                </c:pt>
                <c:pt idx="28" formatCode="0.00">
                  <c:v>5.81</c:v>
                </c:pt>
                <c:pt idx="29" formatCode="0.00">
                  <c:v>6.0175</c:v>
                </c:pt>
                <c:pt idx="30" formatCode="0.00">
                  <c:v>6.225</c:v>
                </c:pt>
                <c:pt idx="31" formatCode="0.00">
                  <c:v>6.4325</c:v>
                </c:pt>
                <c:pt idx="32" formatCode="0.00">
                  <c:v>6.64</c:v>
                </c:pt>
                <c:pt idx="33" formatCode="0.00">
                  <c:v>6.847499999999999</c:v>
                </c:pt>
                <c:pt idx="34" formatCode="0.00">
                  <c:v>7.055</c:v>
                </c:pt>
                <c:pt idx="35" formatCode="0.00">
                  <c:v>7.262499999999999</c:v>
                </c:pt>
                <c:pt idx="36" formatCode="0.00">
                  <c:v>7.47</c:v>
                </c:pt>
                <c:pt idx="37" formatCode="0.00">
                  <c:v>7.677499999999999</c:v>
                </c:pt>
                <c:pt idx="38" formatCode="0.00">
                  <c:v>7.885</c:v>
                </c:pt>
                <c:pt idx="39" formatCode="0.00">
                  <c:v>8.0925</c:v>
                </c:pt>
                <c:pt idx="40" formatCode="0.00">
                  <c:v>8.299999999999998</c:v>
                </c:pt>
                <c:pt idx="41" formatCode="0.00">
                  <c:v>8.5075</c:v>
                </c:pt>
                <c:pt idx="42" formatCode="0.00">
                  <c:v>8.715</c:v>
                </c:pt>
              </c:numCache>
            </c:numRef>
          </c:xVal>
          <c:yVal>
            <c:numRef>
              <c:f>'am.-6.D'!$F$4:$F$46</c:f>
              <c:numCache>
                <c:formatCode>0.00</c:formatCode>
                <c:ptCount val="43"/>
                <c:pt idx="0">
                  <c:v>4.77</c:v>
                </c:pt>
                <c:pt idx="1">
                  <c:v>4.819999999999999</c:v>
                </c:pt>
                <c:pt idx="2">
                  <c:v>4.590000000000001</c:v>
                </c:pt>
                <c:pt idx="3">
                  <c:v>4.64</c:v>
                </c:pt>
                <c:pt idx="4">
                  <c:v>4.44</c:v>
                </c:pt>
                <c:pt idx="5">
                  <c:v>4.43</c:v>
                </c:pt>
                <c:pt idx="6">
                  <c:v>4.27</c:v>
                </c:pt>
                <c:pt idx="7">
                  <c:v>4.29</c:v>
                </c:pt>
                <c:pt idx="8">
                  <c:v>4.12</c:v>
                </c:pt>
                <c:pt idx="9">
                  <c:v>4.14</c:v>
                </c:pt>
                <c:pt idx="10">
                  <c:v>3.96</c:v>
                </c:pt>
                <c:pt idx="11">
                  <c:v>4.029999999999999</c:v>
                </c:pt>
                <c:pt idx="12">
                  <c:v>3.85</c:v>
                </c:pt>
                <c:pt idx="13">
                  <c:v>3.88</c:v>
                </c:pt>
                <c:pt idx="14">
                  <c:v>3.74</c:v>
                </c:pt>
                <c:pt idx="15">
                  <c:v>3.81</c:v>
                </c:pt>
                <c:pt idx="16">
                  <c:v>3.65</c:v>
                </c:pt>
                <c:pt idx="17">
                  <c:v>3.68</c:v>
                </c:pt>
                <c:pt idx="18">
                  <c:v>3.55</c:v>
                </c:pt>
                <c:pt idx="19">
                  <c:v>3.58</c:v>
                </c:pt>
                <c:pt idx="20">
                  <c:v>3.46</c:v>
                </c:pt>
                <c:pt idx="21">
                  <c:v>3.45</c:v>
                </c:pt>
                <c:pt idx="22">
                  <c:v>3.36</c:v>
                </c:pt>
                <c:pt idx="23">
                  <c:v>3.37</c:v>
                </c:pt>
                <c:pt idx="24">
                  <c:v>3.28</c:v>
                </c:pt>
                <c:pt idx="25">
                  <c:v>3.29</c:v>
                </c:pt>
                <c:pt idx="26">
                  <c:v>3.25</c:v>
                </c:pt>
                <c:pt idx="27">
                  <c:v>3.23</c:v>
                </c:pt>
                <c:pt idx="28">
                  <c:v>3.15</c:v>
                </c:pt>
                <c:pt idx="29">
                  <c:v>3.15</c:v>
                </c:pt>
                <c:pt idx="30">
                  <c:v>3.14</c:v>
                </c:pt>
                <c:pt idx="31">
                  <c:v>3.05</c:v>
                </c:pt>
                <c:pt idx="32">
                  <c:v>3.05</c:v>
                </c:pt>
                <c:pt idx="33">
                  <c:v>2.97</c:v>
                </c:pt>
                <c:pt idx="34">
                  <c:v>3.0</c:v>
                </c:pt>
                <c:pt idx="35">
                  <c:v>2.89</c:v>
                </c:pt>
                <c:pt idx="36">
                  <c:v>2.95</c:v>
                </c:pt>
                <c:pt idx="37">
                  <c:v>2.86</c:v>
                </c:pt>
                <c:pt idx="38">
                  <c:v>2.93</c:v>
                </c:pt>
                <c:pt idx="39">
                  <c:v>2.8</c:v>
                </c:pt>
                <c:pt idx="40">
                  <c:v>2.88</c:v>
                </c:pt>
                <c:pt idx="41">
                  <c:v>2.78</c:v>
                </c:pt>
                <c:pt idx="42">
                  <c:v>2.87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524824"/>
        <c:axId val="2067532136"/>
      </c:scatterChart>
      <c:valAx>
        <c:axId val="2067524824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4886595749165"/>
              <c:y val="0.9141124831778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532136"/>
        <c:crosses val="autoZero"/>
        <c:crossBetween val="midCat"/>
      </c:valAx>
      <c:valAx>
        <c:axId val="2067532136"/>
        <c:scaling>
          <c:orientation val="minMax"/>
          <c:min val="2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14006650653037"/>
              <c:y val="0.4263813260460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524824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fluide visqueux (modèle approximatif)</a:t>
            </a:r>
          </a:p>
        </c:rich>
      </c:tx>
      <c:layout>
        <c:manualLayout>
          <c:xMode val="edge"/>
          <c:yMode val="edge"/>
          <c:x val="0.2630720003702"/>
          <c:y val="0.0305811310837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9673541568349"/>
          <c:y val="0.152905655418743"/>
          <c:w val="0.88398728074707"/>
          <c:h val="0.6941916756010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50888967265692"/>
                  <c:y val="-0.499865850351046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Geneva"/>
                      <a:ea typeface="Geneva"/>
                      <a:cs typeface="Genev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'am.-6.D'!$C$4:$C$46</c:f>
                <c:numCache>
                  <c:formatCode>General</c:formatCode>
                  <c:ptCount val="43"/>
                  <c:pt idx="0">
                    <c:v>0.002</c:v>
                  </c:pt>
                  <c:pt idx="1">
                    <c:v>0.0030375</c:v>
                  </c:pt>
                  <c:pt idx="2">
                    <c:v>0.004075</c:v>
                  </c:pt>
                  <c:pt idx="3">
                    <c:v>0.0051125</c:v>
                  </c:pt>
                  <c:pt idx="4">
                    <c:v>0.00615</c:v>
                  </c:pt>
                  <c:pt idx="5">
                    <c:v>0.0071875</c:v>
                  </c:pt>
                  <c:pt idx="6">
                    <c:v>0.008225</c:v>
                  </c:pt>
                  <c:pt idx="7">
                    <c:v>0.0092625</c:v>
                  </c:pt>
                  <c:pt idx="8">
                    <c:v>0.0103</c:v>
                  </c:pt>
                  <c:pt idx="9">
                    <c:v>0.0113375</c:v>
                  </c:pt>
                  <c:pt idx="10">
                    <c:v>0.012375</c:v>
                  </c:pt>
                  <c:pt idx="11">
                    <c:v>0.0134125</c:v>
                  </c:pt>
                  <c:pt idx="12">
                    <c:v>0.01445</c:v>
                  </c:pt>
                  <c:pt idx="13">
                    <c:v>0.0154875</c:v>
                  </c:pt>
                  <c:pt idx="14">
                    <c:v>0.016525</c:v>
                  </c:pt>
                  <c:pt idx="15">
                    <c:v>0.0175625</c:v>
                  </c:pt>
                  <c:pt idx="16">
                    <c:v>0.0186</c:v>
                  </c:pt>
                  <c:pt idx="17">
                    <c:v>0.0196375</c:v>
                  </c:pt>
                  <c:pt idx="18">
                    <c:v>0.020675</c:v>
                  </c:pt>
                  <c:pt idx="19">
                    <c:v>0.0217125</c:v>
                  </c:pt>
                  <c:pt idx="20">
                    <c:v>0.02275</c:v>
                  </c:pt>
                  <c:pt idx="21">
                    <c:v>0.0237875</c:v>
                  </c:pt>
                  <c:pt idx="22">
                    <c:v>0.024825</c:v>
                  </c:pt>
                  <c:pt idx="23">
                    <c:v>0.0258625</c:v>
                  </c:pt>
                  <c:pt idx="24">
                    <c:v>0.0269</c:v>
                  </c:pt>
                  <c:pt idx="25">
                    <c:v>0.0279375</c:v>
                  </c:pt>
                  <c:pt idx="26">
                    <c:v>0.028975</c:v>
                  </c:pt>
                  <c:pt idx="27">
                    <c:v>0.0300125</c:v>
                  </c:pt>
                  <c:pt idx="28">
                    <c:v>0.03105</c:v>
                  </c:pt>
                  <c:pt idx="29">
                    <c:v>0.0320875</c:v>
                  </c:pt>
                  <c:pt idx="30">
                    <c:v>0.033125</c:v>
                  </c:pt>
                  <c:pt idx="31">
                    <c:v>0.0341625</c:v>
                  </c:pt>
                  <c:pt idx="32">
                    <c:v>0.0352</c:v>
                  </c:pt>
                  <c:pt idx="33">
                    <c:v>0.0362375</c:v>
                  </c:pt>
                  <c:pt idx="34">
                    <c:v>0.037275</c:v>
                  </c:pt>
                  <c:pt idx="35">
                    <c:v>0.0383125</c:v>
                  </c:pt>
                  <c:pt idx="36">
                    <c:v>0.03935</c:v>
                  </c:pt>
                  <c:pt idx="37">
                    <c:v>0.0403875</c:v>
                  </c:pt>
                  <c:pt idx="38">
                    <c:v>0.041425</c:v>
                  </c:pt>
                  <c:pt idx="39">
                    <c:v>0.0424625</c:v>
                  </c:pt>
                  <c:pt idx="40">
                    <c:v>0.0435</c:v>
                  </c:pt>
                  <c:pt idx="41">
                    <c:v>0.0445375</c:v>
                  </c:pt>
                  <c:pt idx="42">
                    <c:v>0.045575</c:v>
                  </c:pt>
                </c:numCache>
              </c:numRef>
            </c:plus>
            <c:minus>
              <c:numRef>
                <c:f>'am.-6.D'!$C$4:$C$46</c:f>
                <c:numCache>
                  <c:formatCode>General</c:formatCode>
                  <c:ptCount val="43"/>
                  <c:pt idx="0">
                    <c:v>0.002</c:v>
                  </c:pt>
                  <c:pt idx="1">
                    <c:v>0.0030375</c:v>
                  </c:pt>
                  <c:pt idx="2">
                    <c:v>0.004075</c:v>
                  </c:pt>
                  <c:pt idx="3">
                    <c:v>0.0051125</c:v>
                  </c:pt>
                  <c:pt idx="4">
                    <c:v>0.00615</c:v>
                  </c:pt>
                  <c:pt idx="5">
                    <c:v>0.0071875</c:v>
                  </c:pt>
                  <c:pt idx="6">
                    <c:v>0.008225</c:v>
                  </c:pt>
                  <c:pt idx="7">
                    <c:v>0.0092625</c:v>
                  </c:pt>
                  <c:pt idx="8">
                    <c:v>0.0103</c:v>
                  </c:pt>
                  <c:pt idx="9">
                    <c:v>0.0113375</c:v>
                  </c:pt>
                  <c:pt idx="10">
                    <c:v>0.012375</c:v>
                  </c:pt>
                  <c:pt idx="11">
                    <c:v>0.0134125</c:v>
                  </c:pt>
                  <c:pt idx="12">
                    <c:v>0.01445</c:v>
                  </c:pt>
                  <c:pt idx="13">
                    <c:v>0.0154875</c:v>
                  </c:pt>
                  <c:pt idx="14">
                    <c:v>0.016525</c:v>
                  </c:pt>
                  <c:pt idx="15">
                    <c:v>0.0175625</c:v>
                  </c:pt>
                  <c:pt idx="16">
                    <c:v>0.0186</c:v>
                  </c:pt>
                  <c:pt idx="17">
                    <c:v>0.0196375</c:v>
                  </c:pt>
                  <c:pt idx="18">
                    <c:v>0.020675</c:v>
                  </c:pt>
                  <c:pt idx="19">
                    <c:v>0.0217125</c:v>
                  </c:pt>
                  <c:pt idx="20">
                    <c:v>0.02275</c:v>
                  </c:pt>
                  <c:pt idx="21">
                    <c:v>0.0237875</c:v>
                  </c:pt>
                  <c:pt idx="22">
                    <c:v>0.024825</c:v>
                  </c:pt>
                  <c:pt idx="23">
                    <c:v>0.0258625</c:v>
                  </c:pt>
                  <c:pt idx="24">
                    <c:v>0.0269</c:v>
                  </c:pt>
                  <c:pt idx="25">
                    <c:v>0.0279375</c:v>
                  </c:pt>
                  <c:pt idx="26">
                    <c:v>0.028975</c:v>
                  </c:pt>
                  <c:pt idx="27">
                    <c:v>0.0300125</c:v>
                  </c:pt>
                  <c:pt idx="28">
                    <c:v>0.03105</c:v>
                  </c:pt>
                  <c:pt idx="29">
                    <c:v>0.0320875</c:v>
                  </c:pt>
                  <c:pt idx="30">
                    <c:v>0.033125</c:v>
                  </c:pt>
                  <c:pt idx="31">
                    <c:v>0.0341625</c:v>
                  </c:pt>
                  <c:pt idx="32">
                    <c:v>0.0352</c:v>
                  </c:pt>
                  <c:pt idx="33">
                    <c:v>0.0362375</c:v>
                  </c:pt>
                  <c:pt idx="34">
                    <c:v>0.037275</c:v>
                  </c:pt>
                  <c:pt idx="35">
                    <c:v>0.0383125</c:v>
                  </c:pt>
                  <c:pt idx="36">
                    <c:v>0.03935</c:v>
                  </c:pt>
                  <c:pt idx="37">
                    <c:v>0.0403875</c:v>
                  </c:pt>
                  <c:pt idx="38">
                    <c:v>0.041425</c:v>
                  </c:pt>
                  <c:pt idx="39">
                    <c:v>0.0424625</c:v>
                  </c:pt>
                  <c:pt idx="40">
                    <c:v>0.0435</c:v>
                  </c:pt>
                  <c:pt idx="41">
                    <c:v>0.0445375</c:v>
                  </c:pt>
                  <c:pt idx="42">
                    <c:v>0.045575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'am.-6.D'!$I$4:$I$46</c:f>
                <c:numCache>
                  <c:formatCode>General</c:formatCode>
                  <c:ptCount val="43"/>
                  <c:pt idx="0">
                    <c:v>0.02041928721174</c:v>
                  </c:pt>
                  <c:pt idx="1">
                    <c:v>0.0216597510373444</c:v>
                  </c:pt>
                  <c:pt idx="2">
                    <c:v>0.0204357298474945</c:v>
                  </c:pt>
                  <c:pt idx="3">
                    <c:v>0.0217241379310345</c:v>
                  </c:pt>
                  <c:pt idx="4">
                    <c:v>0.0204504504504504</c:v>
                  </c:pt>
                  <c:pt idx="5">
                    <c:v>0.0218058690744921</c:v>
                  </c:pt>
                  <c:pt idx="6">
                    <c:v>0.0204683840749414</c:v>
                  </c:pt>
                  <c:pt idx="7">
                    <c:v>0.0218648018648019</c:v>
                  </c:pt>
                  <c:pt idx="8">
                    <c:v>0.0204854368932039</c:v>
                  </c:pt>
                  <c:pt idx="9">
                    <c:v>0.0219323671497585</c:v>
                  </c:pt>
                  <c:pt idx="10">
                    <c:v>0.0205050505050505</c:v>
                  </c:pt>
                  <c:pt idx="11">
                    <c:v>0.021985111662531</c:v>
                  </c:pt>
                  <c:pt idx="12">
                    <c:v>0.0205194805194805</c:v>
                  </c:pt>
                  <c:pt idx="13">
                    <c:v>0.0220618556701031</c:v>
                  </c:pt>
                  <c:pt idx="14">
                    <c:v>0.0205347593582888</c:v>
                  </c:pt>
                  <c:pt idx="15">
                    <c:v>0.0220997375328084</c:v>
                  </c:pt>
                  <c:pt idx="16">
                    <c:v>0.0205479452054795</c:v>
                  </c:pt>
                  <c:pt idx="17">
                    <c:v>0.0221739130434783</c:v>
                  </c:pt>
                  <c:pt idx="18">
                    <c:v>0.0205633802816901</c:v>
                  </c:pt>
                  <c:pt idx="19">
                    <c:v>0.0222346368715084</c:v>
                  </c:pt>
                  <c:pt idx="20">
                    <c:v>0.0205780346820809</c:v>
                  </c:pt>
                  <c:pt idx="21">
                    <c:v>0.0223188405797101</c:v>
                  </c:pt>
                  <c:pt idx="22">
                    <c:v>0.0205952380952381</c:v>
                  </c:pt>
                  <c:pt idx="23">
                    <c:v>0.0223738872403561</c:v>
                  </c:pt>
                  <c:pt idx="24">
                    <c:v>0.020609756097561</c:v>
                  </c:pt>
                  <c:pt idx="25">
                    <c:v>0.0224316109422492</c:v>
                  </c:pt>
                  <c:pt idx="26">
                    <c:v>0.0206153846153846</c:v>
                  </c:pt>
                  <c:pt idx="27">
                    <c:v>0.0224767801857585</c:v>
                  </c:pt>
                  <c:pt idx="28">
                    <c:v>0.0206349206349206</c:v>
                  </c:pt>
                  <c:pt idx="29">
                    <c:v>0.0225396825396825</c:v>
                  </c:pt>
                  <c:pt idx="30">
                    <c:v>0.0206369426751592</c:v>
                  </c:pt>
                  <c:pt idx="31">
                    <c:v>0.0226229508196721</c:v>
                  </c:pt>
                  <c:pt idx="32">
                    <c:v>0.020655737704918</c:v>
                  </c:pt>
                  <c:pt idx="33">
                    <c:v>0.0226936026936027</c:v>
                  </c:pt>
                  <c:pt idx="34">
                    <c:v>0.0206666666666667</c:v>
                  </c:pt>
                  <c:pt idx="35">
                    <c:v>0.0227681660899654</c:v>
                  </c:pt>
                  <c:pt idx="36">
                    <c:v>0.0206779661016949</c:v>
                  </c:pt>
                  <c:pt idx="37">
                    <c:v>0.0227972027972028</c:v>
                  </c:pt>
                  <c:pt idx="38">
                    <c:v>0.0206825938566553</c:v>
                  </c:pt>
                  <c:pt idx="39">
                    <c:v>0.0228571428571429</c:v>
                  </c:pt>
                  <c:pt idx="40">
                    <c:v>0.0206944444444444</c:v>
                  </c:pt>
                  <c:pt idx="41">
                    <c:v>0.0228776978417266</c:v>
                  </c:pt>
                  <c:pt idx="42">
                    <c:v>0.0206968641114982</c:v>
                  </c:pt>
                </c:numCache>
              </c:numRef>
            </c:plus>
            <c:minus>
              <c:numRef>
                <c:f>'am.-6.D'!$I$4:$I$46</c:f>
                <c:numCache>
                  <c:formatCode>General</c:formatCode>
                  <c:ptCount val="43"/>
                  <c:pt idx="0">
                    <c:v>0.02041928721174</c:v>
                  </c:pt>
                  <c:pt idx="1">
                    <c:v>0.0216597510373444</c:v>
                  </c:pt>
                  <c:pt idx="2">
                    <c:v>0.0204357298474945</c:v>
                  </c:pt>
                  <c:pt idx="3">
                    <c:v>0.0217241379310345</c:v>
                  </c:pt>
                  <c:pt idx="4">
                    <c:v>0.0204504504504504</c:v>
                  </c:pt>
                  <c:pt idx="5">
                    <c:v>0.0218058690744921</c:v>
                  </c:pt>
                  <c:pt idx="6">
                    <c:v>0.0204683840749414</c:v>
                  </c:pt>
                  <c:pt idx="7">
                    <c:v>0.0218648018648019</c:v>
                  </c:pt>
                  <c:pt idx="8">
                    <c:v>0.0204854368932039</c:v>
                  </c:pt>
                  <c:pt idx="9">
                    <c:v>0.0219323671497585</c:v>
                  </c:pt>
                  <c:pt idx="10">
                    <c:v>0.0205050505050505</c:v>
                  </c:pt>
                  <c:pt idx="11">
                    <c:v>0.021985111662531</c:v>
                  </c:pt>
                  <c:pt idx="12">
                    <c:v>0.0205194805194805</c:v>
                  </c:pt>
                  <c:pt idx="13">
                    <c:v>0.0220618556701031</c:v>
                  </c:pt>
                  <c:pt idx="14">
                    <c:v>0.0205347593582888</c:v>
                  </c:pt>
                  <c:pt idx="15">
                    <c:v>0.0220997375328084</c:v>
                  </c:pt>
                  <c:pt idx="16">
                    <c:v>0.0205479452054795</c:v>
                  </c:pt>
                  <c:pt idx="17">
                    <c:v>0.0221739130434783</c:v>
                  </c:pt>
                  <c:pt idx="18">
                    <c:v>0.0205633802816901</c:v>
                  </c:pt>
                  <c:pt idx="19">
                    <c:v>0.0222346368715084</c:v>
                  </c:pt>
                  <c:pt idx="20">
                    <c:v>0.0205780346820809</c:v>
                  </c:pt>
                  <c:pt idx="21">
                    <c:v>0.0223188405797101</c:v>
                  </c:pt>
                  <c:pt idx="22">
                    <c:v>0.0205952380952381</c:v>
                  </c:pt>
                  <c:pt idx="23">
                    <c:v>0.0223738872403561</c:v>
                  </c:pt>
                  <c:pt idx="24">
                    <c:v>0.020609756097561</c:v>
                  </c:pt>
                  <c:pt idx="25">
                    <c:v>0.0224316109422492</c:v>
                  </c:pt>
                  <c:pt idx="26">
                    <c:v>0.0206153846153846</c:v>
                  </c:pt>
                  <c:pt idx="27">
                    <c:v>0.0224767801857585</c:v>
                  </c:pt>
                  <c:pt idx="28">
                    <c:v>0.0206349206349206</c:v>
                  </c:pt>
                  <c:pt idx="29">
                    <c:v>0.0225396825396825</c:v>
                  </c:pt>
                  <c:pt idx="30">
                    <c:v>0.0206369426751592</c:v>
                  </c:pt>
                  <c:pt idx="31">
                    <c:v>0.0226229508196721</c:v>
                  </c:pt>
                  <c:pt idx="32">
                    <c:v>0.020655737704918</c:v>
                  </c:pt>
                  <c:pt idx="33">
                    <c:v>0.0226936026936027</c:v>
                  </c:pt>
                  <c:pt idx="34">
                    <c:v>0.0206666666666667</c:v>
                  </c:pt>
                  <c:pt idx="35">
                    <c:v>0.0227681660899654</c:v>
                  </c:pt>
                  <c:pt idx="36">
                    <c:v>0.0206779661016949</c:v>
                  </c:pt>
                  <c:pt idx="37">
                    <c:v>0.0227972027972028</c:v>
                  </c:pt>
                  <c:pt idx="38">
                    <c:v>0.0206825938566553</c:v>
                  </c:pt>
                  <c:pt idx="39">
                    <c:v>0.0228571428571429</c:v>
                  </c:pt>
                  <c:pt idx="40">
                    <c:v>0.0206944444444444</c:v>
                  </c:pt>
                  <c:pt idx="41">
                    <c:v>0.0228776978417266</c:v>
                  </c:pt>
                  <c:pt idx="42">
                    <c:v>0.0206968641114982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'am.-6.D'!$B$4:$B$46</c:f>
              <c:numCache>
                <c:formatCode>0.000</c:formatCode>
                <c:ptCount val="43"/>
                <c:pt idx="0">
                  <c:v>0.0</c:v>
                </c:pt>
                <c:pt idx="1">
                  <c:v>0.2075</c:v>
                </c:pt>
                <c:pt idx="2">
                  <c:v>0.415</c:v>
                </c:pt>
                <c:pt idx="3">
                  <c:v>0.6225</c:v>
                </c:pt>
                <c:pt idx="4">
                  <c:v>0.83</c:v>
                </c:pt>
                <c:pt idx="5">
                  <c:v>1.0375</c:v>
                </c:pt>
                <c:pt idx="6">
                  <c:v>1.245</c:v>
                </c:pt>
                <c:pt idx="7">
                  <c:v>1.4525</c:v>
                </c:pt>
                <c:pt idx="8">
                  <c:v>1.66</c:v>
                </c:pt>
                <c:pt idx="9">
                  <c:v>1.8675</c:v>
                </c:pt>
                <c:pt idx="10">
                  <c:v>2.075</c:v>
                </c:pt>
                <c:pt idx="11">
                  <c:v>2.2825</c:v>
                </c:pt>
                <c:pt idx="12">
                  <c:v>2.49</c:v>
                </c:pt>
                <c:pt idx="13">
                  <c:v>2.6975</c:v>
                </c:pt>
                <c:pt idx="14" formatCode="0.00">
                  <c:v>2.905</c:v>
                </c:pt>
                <c:pt idx="15" formatCode="0.00">
                  <c:v>3.1125</c:v>
                </c:pt>
                <c:pt idx="16" formatCode="0.00">
                  <c:v>3.32</c:v>
                </c:pt>
                <c:pt idx="17" formatCode="0.00">
                  <c:v>3.5275</c:v>
                </c:pt>
                <c:pt idx="18" formatCode="0.00">
                  <c:v>3.735</c:v>
                </c:pt>
                <c:pt idx="19" formatCode="0.00">
                  <c:v>3.9425</c:v>
                </c:pt>
                <c:pt idx="20" formatCode="0.00">
                  <c:v>4.149999999999999</c:v>
                </c:pt>
                <c:pt idx="21" formatCode="0.00">
                  <c:v>4.3575</c:v>
                </c:pt>
                <c:pt idx="22" formatCode="0.00">
                  <c:v>4.564999999999999</c:v>
                </c:pt>
                <c:pt idx="23" formatCode="0.00">
                  <c:v>4.7725</c:v>
                </c:pt>
                <c:pt idx="24" formatCode="0.00">
                  <c:v>4.98</c:v>
                </c:pt>
                <c:pt idx="25" formatCode="0.00">
                  <c:v>5.1875</c:v>
                </c:pt>
                <c:pt idx="26" formatCode="0.00">
                  <c:v>5.395</c:v>
                </c:pt>
                <c:pt idx="27" formatCode="0.00">
                  <c:v>5.6025</c:v>
                </c:pt>
                <c:pt idx="28" formatCode="0.00">
                  <c:v>5.81</c:v>
                </c:pt>
                <c:pt idx="29" formatCode="0.00">
                  <c:v>6.0175</c:v>
                </c:pt>
                <c:pt idx="30" formatCode="0.00">
                  <c:v>6.225</c:v>
                </c:pt>
                <c:pt idx="31" formatCode="0.00">
                  <c:v>6.4325</c:v>
                </c:pt>
                <c:pt idx="32" formatCode="0.00">
                  <c:v>6.64</c:v>
                </c:pt>
                <c:pt idx="33" formatCode="0.00">
                  <c:v>6.847499999999999</c:v>
                </c:pt>
                <c:pt idx="34" formatCode="0.00">
                  <c:v>7.055</c:v>
                </c:pt>
                <c:pt idx="35" formatCode="0.00">
                  <c:v>7.262499999999999</c:v>
                </c:pt>
                <c:pt idx="36" formatCode="0.00">
                  <c:v>7.47</c:v>
                </c:pt>
                <c:pt idx="37" formatCode="0.00">
                  <c:v>7.677499999999999</c:v>
                </c:pt>
                <c:pt idx="38" formatCode="0.00">
                  <c:v>7.885</c:v>
                </c:pt>
                <c:pt idx="39" formatCode="0.00">
                  <c:v>8.0925</c:v>
                </c:pt>
                <c:pt idx="40" formatCode="0.00">
                  <c:v>8.299999999999998</c:v>
                </c:pt>
                <c:pt idx="41" formatCode="0.00">
                  <c:v>8.5075</c:v>
                </c:pt>
                <c:pt idx="42" formatCode="0.00">
                  <c:v>8.715</c:v>
                </c:pt>
              </c:numCache>
            </c:numRef>
          </c:xVal>
          <c:yVal>
            <c:numRef>
              <c:f>'am.-6.D'!$H$4:$H$46</c:f>
              <c:numCache>
                <c:formatCode>0.000</c:formatCode>
                <c:ptCount val="43"/>
                <c:pt idx="0">
                  <c:v>1.56234630490025</c:v>
                </c:pt>
                <c:pt idx="1">
                  <c:v>1.572773928062509</c:v>
                </c:pt>
                <c:pt idx="2">
                  <c:v>1.523880024072454</c:v>
                </c:pt>
                <c:pt idx="3">
                  <c:v>1.534714366238164</c:v>
                </c:pt>
                <c:pt idx="4">
                  <c:v>1.490654376444134</c:v>
                </c:pt>
                <c:pt idx="5">
                  <c:v>1.488399584057044</c:v>
                </c:pt>
                <c:pt idx="6">
                  <c:v>1.451613827240533</c:v>
                </c:pt>
                <c:pt idx="7">
                  <c:v>1.456286732939926</c:v>
                </c:pt>
                <c:pt idx="8">
                  <c:v>1.415853163361435</c:v>
                </c:pt>
                <c:pt idx="9">
                  <c:v>1.420695787837223</c:v>
                </c:pt>
                <c:pt idx="10">
                  <c:v>1.37624402526639</c:v>
                </c:pt>
                <c:pt idx="11">
                  <c:v>1.393766375958591</c:v>
                </c:pt>
                <c:pt idx="12">
                  <c:v>1.348073148299693</c:v>
                </c:pt>
                <c:pt idx="13">
                  <c:v>1.355835153635182</c:v>
                </c:pt>
                <c:pt idx="14">
                  <c:v>1.31908561142644</c:v>
                </c:pt>
                <c:pt idx="15">
                  <c:v>1.33762918913861</c:v>
                </c:pt>
                <c:pt idx="16">
                  <c:v>1.2947271675944</c:v>
                </c:pt>
                <c:pt idx="17">
                  <c:v>1.30291275218084</c:v>
                </c:pt>
                <c:pt idx="18">
                  <c:v>1.266947603487324</c:v>
                </c:pt>
                <c:pt idx="19">
                  <c:v>1.275362800412609</c:v>
                </c:pt>
                <c:pt idx="20">
                  <c:v>1.241268589069633</c:v>
                </c:pt>
                <c:pt idx="21">
                  <c:v>1.238374231043268</c:v>
                </c:pt>
                <c:pt idx="22">
                  <c:v>1.211940973975113</c:v>
                </c:pt>
                <c:pt idx="23">
                  <c:v>1.21491274436427</c:v>
                </c:pt>
                <c:pt idx="24">
                  <c:v>1.187843422396052</c:v>
                </c:pt>
                <c:pt idx="25">
                  <c:v>1.19088756477728</c:v>
                </c:pt>
                <c:pt idx="26">
                  <c:v>1.178654996341646</c:v>
                </c:pt>
                <c:pt idx="27">
                  <c:v>1.172482137234565</c:v>
                </c:pt>
                <c:pt idx="28">
                  <c:v>1.147402452837542</c:v>
                </c:pt>
                <c:pt idx="29">
                  <c:v>1.147402452837542</c:v>
                </c:pt>
                <c:pt idx="30">
                  <c:v>1.144222799920162</c:v>
                </c:pt>
                <c:pt idx="31">
                  <c:v>1.11514159061932</c:v>
                </c:pt>
                <c:pt idx="32">
                  <c:v>1.11514159061932</c:v>
                </c:pt>
                <c:pt idx="33">
                  <c:v>1.088561952814608</c:v>
                </c:pt>
                <c:pt idx="34">
                  <c:v>1.09861228866811</c:v>
                </c:pt>
                <c:pt idx="35">
                  <c:v>1.061256502124341</c:v>
                </c:pt>
                <c:pt idx="36">
                  <c:v>1.081805170351728</c:v>
                </c:pt>
                <c:pt idx="37">
                  <c:v>1.050821624831761</c:v>
                </c:pt>
                <c:pt idx="38">
                  <c:v>1.075002423028976</c:v>
                </c:pt>
                <c:pt idx="39">
                  <c:v>1.029619417181158</c:v>
                </c:pt>
                <c:pt idx="40">
                  <c:v>1.057790294147855</c:v>
                </c:pt>
                <c:pt idx="41">
                  <c:v>1.022450927702546</c:v>
                </c:pt>
                <c:pt idx="42">
                  <c:v>1.05431202977153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579960"/>
        <c:axId val="2067587400"/>
      </c:scatterChart>
      <c:valAx>
        <c:axId val="2067579960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3268174621253"/>
              <c:y val="0.9174339325124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587400"/>
        <c:crosses val="autoZero"/>
        <c:crossBetween val="midCat"/>
      </c:valAx>
      <c:valAx>
        <c:axId val="2067587400"/>
        <c:scaling>
          <c:orientation val="minMax"/>
          <c:min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ln(abs(u-u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))</a:t>
                </a:r>
              </a:p>
            </c:rich>
          </c:tx>
          <c:layout>
            <c:manualLayout>
              <c:xMode val="edge"/>
              <c:yMode val="edge"/>
              <c:x val="0.00980392547963479"/>
              <c:y val="0.40367093030548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579960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fluide turbulent (le meilleur modèle)</a:t>
            </a:r>
          </a:p>
        </c:rich>
      </c:tx>
      <c:layout>
        <c:manualLayout>
          <c:xMode val="edge"/>
          <c:yMode val="edge"/>
          <c:x val="0.266332093952991"/>
          <c:y val="0.030395170611075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71525877312796"/>
          <c:y val="0.151975853055379"/>
          <c:w val="0.871023200349404"/>
          <c:h val="0.69604940699363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361500576246693"/>
                  <c:y val="0.0811438317684993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Geneva"/>
                      <a:ea typeface="Geneva"/>
                      <a:cs typeface="Genev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'am.-6.D'!$C$4:$C$46</c:f>
                <c:numCache>
                  <c:formatCode>General</c:formatCode>
                  <c:ptCount val="43"/>
                  <c:pt idx="0">
                    <c:v>0.002</c:v>
                  </c:pt>
                  <c:pt idx="1">
                    <c:v>0.0030375</c:v>
                  </c:pt>
                  <c:pt idx="2">
                    <c:v>0.004075</c:v>
                  </c:pt>
                  <c:pt idx="3">
                    <c:v>0.0051125</c:v>
                  </c:pt>
                  <c:pt idx="4">
                    <c:v>0.00615</c:v>
                  </c:pt>
                  <c:pt idx="5">
                    <c:v>0.0071875</c:v>
                  </c:pt>
                  <c:pt idx="6">
                    <c:v>0.008225</c:v>
                  </c:pt>
                  <c:pt idx="7">
                    <c:v>0.0092625</c:v>
                  </c:pt>
                  <c:pt idx="8">
                    <c:v>0.0103</c:v>
                  </c:pt>
                  <c:pt idx="9">
                    <c:v>0.0113375</c:v>
                  </c:pt>
                  <c:pt idx="10">
                    <c:v>0.012375</c:v>
                  </c:pt>
                  <c:pt idx="11">
                    <c:v>0.0134125</c:v>
                  </c:pt>
                  <c:pt idx="12">
                    <c:v>0.01445</c:v>
                  </c:pt>
                  <c:pt idx="13">
                    <c:v>0.0154875</c:v>
                  </c:pt>
                  <c:pt idx="14">
                    <c:v>0.016525</c:v>
                  </c:pt>
                  <c:pt idx="15">
                    <c:v>0.0175625</c:v>
                  </c:pt>
                  <c:pt idx="16">
                    <c:v>0.0186</c:v>
                  </c:pt>
                  <c:pt idx="17">
                    <c:v>0.0196375</c:v>
                  </c:pt>
                  <c:pt idx="18">
                    <c:v>0.020675</c:v>
                  </c:pt>
                  <c:pt idx="19">
                    <c:v>0.0217125</c:v>
                  </c:pt>
                  <c:pt idx="20">
                    <c:v>0.02275</c:v>
                  </c:pt>
                  <c:pt idx="21">
                    <c:v>0.0237875</c:v>
                  </c:pt>
                  <c:pt idx="22">
                    <c:v>0.024825</c:v>
                  </c:pt>
                  <c:pt idx="23">
                    <c:v>0.0258625</c:v>
                  </c:pt>
                  <c:pt idx="24">
                    <c:v>0.0269</c:v>
                  </c:pt>
                  <c:pt idx="25">
                    <c:v>0.0279375</c:v>
                  </c:pt>
                  <c:pt idx="26">
                    <c:v>0.028975</c:v>
                  </c:pt>
                  <c:pt idx="27">
                    <c:v>0.0300125</c:v>
                  </c:pt>
                  <c:pt idx="28">
                    <c:v>0.03105</c:v>
                  </c:pt>
                  <c:pt idx="29">
                    <c:v>0.0320875</c:v>
                  </c:pt>
                  <c:pt idx="30">
                    <c:v>0.033125</c:v>
                  </c:pt>
                  <c:pt idx="31">
                    <c:v>0.0341625</c:v>
                  </c:pt>
                  <c:pt idx="32">
                    <c:v>0.0352</c:v>
                  </c:pt>
                  <c:pt idx="33">
                    <c:v>0.0362375</c:v>
                  </c:pt>
                  <c:pt idx="34">
                    <c:v>0.037275</c:v>
                  </c:pt>
                  <c:pt idx="35">
                    <c:v>0.0383125</c:v>
                  </c:pt>
                  <c:pt idx="36">
                    <c:v>0.03935</c:v>
                  </c:pt>
                  <c:pt idx="37">
                    <c:v>0.0403875</c:v>
                  </c:pt>
                  <c:pt idx="38">
                    <c:v>0.041425</c:v>
                  </c:pt>
                  <c:pt idx="39">
                    <c:v>0.0424625</c:v>
                  </c:pt>
                  <c:pt idx="40">
                    <c:v>0.0435</c:v>
                  </c:pt>
                  <c:pt idx="41">
                    <c:v>0.0445375</c:v>
                  </c:pt>
                  <c:pt idx="42">
                    <c:v>0.045575</c:v>
                  </c:pt>
                </c:numCache>
              </c:numRef>
            </c:plus>
            <c:minus>
              <c:numRef>
                <c:f>'am.-6.D'!$C$4:$C$46</c:f>
                <c:numCache>
                  <c:formatCode>General</c:formatCode>
                  <c:ptCount val="43"/>
                  <c:pt idx="0">
                    <c:v>0.002</c:v>
                  </c:pt>
                  <c:pt idx="1">
                    <c:v>0.0030375</c:v>
                  </c:pt>
                  <c:pt idx="2">
                    <c:v>0.004075</c:v>
                  </c:pt>
                  <c:pt idx="3">
                    <c:v>0.0051125</c:v>
                  </c:pt>
                  <c:pt idx="4">
                    <c:v>0.00615</c:v>
                  </c:pt>
                  <c:pt idx="5">
                    <c:v>0.0071875</c:v>
                  </c:pt>
                  <c:pt idx="6">
                    <c:v>0.008225</c:v>
                  </c:pt>
                  <c:pt idx="7">
                    <c:v>0.0092625</c:v>
                  </c:pt>
                  <c:pt idx="8">
                    <c:v>0.0103</c:v>
                  </c:pt>
                  <c:pt idx="9">
                    <c:v>0.0113375</c:v>
                  </c:pt>
                  <c:pt idx="10">
                    <c:v>0.012375</c:v>
                  </c:pt>
                  <c:pt idx="11">
                    <c:v>0.0134125</c:v>
                  </c:pt>
                  <c:pt idx="12">
                    <c:v>0.01445</c:v>
                  </c:pt>
                  <c:pt idx="13">
                    <c:v>0.0154875</c:v>
                  </c:pt>
                  <c:pt idx="14">
                    <c:v>0.016525</c:v>
                  </c:pt>
                  <c:pt idx="15">
                    <c:v>0.0175625</c:v>
                  </c:pt>
                  <c:pt idx="16">
                    <c:v>0.0186</c:v>
                  </c:pt>
                  <c:pt idx="17">
                    <c:v>0.0196375</c:v>
                  </c:pt>
                  <c:pt idx="18">
                    <c:v>0.020675</c:v>
                  </c:pt>
                  <c:pt idx="19">
                    <c:v>0.0217125</c:v>
                  </c:pt>
                  <c:pt idx="20">
                    <c:v>0.02275</c:v>
                  </c:pt>
                  <c:pt idx="21">
                    <c:v>0.0237875</c:v>
                  </c:pt>
                  <c:pt idx="22">
                    <c:v>0.024825</c:v>
                  </c:pt>
                  <c:pt idx="23">
                    <c:v>0.0258625</c:v>
                  </c:pt>
                  <c:pt idx="24">
                    <c:v>0.0269</c:v>
                  </c:pt>
                  <c:pt idx="25">
                    <c:v>0.0279375</c:v>
                  </c:pt>
                  <c:pt idx="26">
                    <c:v>0.028975</c:v>
                  </c:pt>
                  <c:pt idx="27">
                    <c:v>0.0300125</c:v>
                  </c:pt>
                  <c:pt idx="28">
                    <c:v>0.03105</c:v>
                  </c:pt>
                  <c:pt idx="29">
                    <c:v>0.0320875</c:v>
                  </c:pt>
                  <c:pt idx="30">
                    <c:v>0.033125</c:v>
                  </c:pt>
                  <c:pt idx="31">
                    <c:v>0.0341625</c:v>
                  </c:pt>
                  <c:pt idx="32">
                    <c:v>0.0352</c:v>
                  </c:pt>
                  <c:pt idx="33">
                    <c:v>0.0362375</c:v>
                  </c:pt>
                  <c:pt idx="34">
                    <c:v>0.037275</c:v>
                  </c:pt>
                  <c:pt idx="35">
                    <c:v>0.0383125</c:v>
                  </c:pt>
                  <c:pt idx="36">
                    <c:v>0.03935</c:v>
                  </c:pt>
                  <c:pt idx="37">
                    <c:v>0.0403875</c:v>
                  </c:pt>
                  <c:pt idx="38">
                    <c:v>0.041425</c:v>
                  </c:pt>
                  <c:pt idx="39">
                    <c:v>0.0424625</c:v>
                  </c:pt>
                  <c:pt idx="40">
                    <c:v>0.0435</c:v>
                  </c:pt>
                  <c:pt idx="41">
                    <c:v>0.0445375</c:v>
                  </c:pt>
                  <c:pt idx="42">
                    <c:v>0.045575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'am.-6.D'!$K$4:$K$46</c:f>
                <c:numCache>
                  <c:formatCode>General</c:formatCode>
                  <c:ptCount val="43"/>
                  <c:pt idx="0">
                    <c:v>0.00428077300036479</c:v>
                  </c:pt>
                  <c:pt idx="1">
                    <c:v>0.00449372428160672</c:v>
                  </c:pt>
                  <c:pt idx="2">
                    <c:v>0.00445222872494434</c:v>
                  </c:pt>
                  <c:pt idx="3">
                    <c:v>0.00468192627824019</c:v>
                  </c:pt>
                  <c:pt idx="4">
                    <c:v>0.00460595730866001</c:v>
                  </c:pt>
                  <c:pt idx="5">
                    <c:v>0.00492231807550612</c:v>
                  </c:pt>
                  <c:pt idx="6">
                    <c:v>0.0047935325702439</c:v>
                  </c:pt>
                  <c:pt idx="7">
                    <c:v>0.00509669041137573</c:v>
                  </c:pt>
                  <c:pt idx="8">
                    <c:v>0.00497219342068055</c:v>
                  </c:pt>
                  <c:pt idx="9">
                    <c:v>0.00529767322457934</c:v>
                  </c:pt>
                  <c:pt idx="10">
                    <c:v>0.00517804305683093</c:v>
                  </c:pt>
                  <c:pt idx="11">
                    <c:v>0.00545536269541713</c:v>
                  </c:pt>
                  <c:pt idx="12">
                    <c:v>0.00532973519986507</c:v>
                  </c:pt>
                  <c:pt idx="13">
                    <c:v>0.00568604527579976</c:v>
                  </c:pt>
                  <c:pt idx="14">
                    <c:v>0.00549057736852641</c:v>
                  </c:pt>
                  <c:pt idx="15">
                    <c:v>0.00580045604535653</c:v>
                  </c:pt>
                  <c:pt idx="16">
                    <c:v>0.00562957402889848</c:v>
                  </c:pt>
                  <c:pt idx="17">
                    <c:v>0.00602551984877126</c:v>
                  </c:pt>
                  <c:pt idx="18">
                    <c:v>0.00579250148780004</c:v>
                  </c:pt>
                  <c:pt idx="19">
                    <c:v>0.00621079242220904</c:v>
                  </c:pt>
                  <c:pt idx="20">
                    <c:v>0.00594740886765344</c:v>
                  </c:pt>
                  <c:pt idx="21">
                    <c:v>0.00646922915353917</c:v>
                  </c:pt>
                  <c:pt idx="22">
                    <c:v>0.00612953514739229</c:v>
                  </c:pt>
                  <c:pt idx="23">
                    <c:v>0.00663913567963088</c:v>
                  </c:pt>
                  <c:pt idx="24">
                    <c:v>0.00628346222486615</c:v>
                  </c:pt>
                  <c:pt idx="25">
                    <c:v>0.00681811882743138</c:v>
                  </c:pt>
                  <c:pt idx="26">
                    <c:v>0.00634319526627219</c:v>
                  </c:pt>
                  <c:pt idx="27">
                    <c:v>0.00695875547546703</c:v>
                  </c:pt>
                  <c:pt idx="28">
                    <c:v>0.00655076845553036</c:v>
                  </c:pt>
                  <c:pt idx="29">
                    <c:v>0.00715545477450239</c:v>
                  </c:pt>
                  <c:pt idx="30">
                    <c:v>0.00657227473731186</c:v>
                  </c:pt>
                  <c:pt idx="31">
                    <c:v>0.00741736092448266</c:v>
                  </c:pt>
                  <c:pt idx="32">
                    <c:v>0.00677237301800591</c:v>
                  </c:pt>
                  <c:pt idx="33">
                    <c:v>0.00764094366787969</c:v>
                  </c:pt>
                  <c:pt idx="34">
                    <c:v>0.00688888888888889</c:v>
                  </c:pt>
                  <c:pt idx="35">
                    <c:v>0.00787825816261778</c:v>
                  </c:pt>
                  <c:pt idx="36">
                    <c:v>0.00700948003447285</c:v>
                  </c:pt>
                  <c:pt idx="37">
                    <c:v>0.00797104992909189</c:v>
                  </c:pt>
                  <c:pt idx="38">
                    <c:v>0.00705890575312467</c:v>
                  </c:pt>
                  <c:pt idx="39">
                    <c:v>0.00816326530612245</c:v>
                  </c:pt>
                  <c:pt idx="40">
                    <c:v>0.00718557098765432</c:v>
                  </c:pt>
                  <c:pt idx="41">
                    <c:v>0.0082293877128513</c:v>
                  </c:pt>
                  <c:pt idx="42">
                    <c:v>0.0072114509099297</c:v>
                  </c:pt>
                </c:numCache>
              </c:numRef>
            </c:plus>
            <c:minus>
              <c:numRef>
                <c:f>'am.-6.D'!$K$4:$K$46</c:f>
                <c:numCache>
                  <c:formatCode>General</c:formatCode>
                  <c:ptCount val="43"/>
                  <c:pt idx="0">
                    <c:v>0.00428077300036479</c:v>
                  </c:pt>
                  <c:pt idx="1">
                    <c:v>0.00449372428160672</c:v>
                  </c:pt>
                  <c:pt idx="2">
                    <c:v>0.00445222872494434</c:v>
                  </c:pt>
                  <c:pt idx="3">
                    <c:v>0.00468192627824019</c:v>
                  </c:pt>
                  <c:pt idx="4">
                    <c:v>0.00460595730866001</c:v>
                  </c:pt>
                  <c:pt idx="5">
                    <c:v>0.00492231807550612</c:v>
                  </c:pt>
                  <c:pt idx="6">
                    <c:v>0.0047935325702439</c:v>
                  </c:pt>
                  <c:pt idx="7">
                    <c:v>0.00509669041137573</c:v>
                  </c:pt>
                  <c:pt idx="8">
                    <c:v>0.00497219342068055</c:v>
                  </c:pt>
                  <c:pt idx="9">
                    <c:v>0.00529767322457934</c:v>
                  </c:pt>
                  <c:pt idx="10">
                    <c:v>0.00517804305683093</c:v>
                  </c:pt>
                  <c:pt idx="11">
                    <c:v>0.00545536269541713</c:v>
                  </c:pt>
                  <c:pt idx="12">
                    <c:v>0.00532973519986507</c:v>
                  </c:pt>
                  <c:pt idx="13">
                    <c:v>0.00568604527579976</c:v>
                  </c:pt>
                  <c:pt idx="14">
                    <c:v>0.00549057736852641</c:v>
                  </c:pt>
                  <c:pt idx="15">
                    <c:v>0.00580045604535653</c:v>
                  </c:pt>
                  <c:pt idx="16">
                    <c:v>0.00562957402889848</c:v>
                  </c:pt>
                  <c:pt idx="17">
                    <c:v>0.00602551984877126</c:v>
                  </c:pt>
                  <c:pt idx="18">
                    <c:v>0.00579250148780004</c:v>
                  </c:pt>
                  <c:pt idx="19">
                    <c:v>0.00621079242220904</c:v>
                  </c:pt>
                  <c:pt idx="20">
                    <c:v>0.00594740886765344</c:v>
                  </c:pt>
                  <c:pt idx="21">
                    <c:v>0.00646922915353917</c:v>
                  </c:pt>
                  <c:pt idx="22">
                    <c:v>0.00612953514739229</c:v>
                  </c:pt>
                  <c:pt idx="23">
                    <c:v>0.00663913567963088</c:v>
                  </c:pt>
                  <c:pt idx="24">
                    <c:v>0.00628346222486615</c:v>
                  </c:pt>
                  <c:pt idx="25">
                    <c:v>0.00681811882743138</c:v>
                  </c:pt>
                  <c:pt idx="26">
                    <c:v>0.00634319526627219</c:v>
                  </c:pt>
                  <c:pt idx="27">
                    <c:v>0.00695875547546703</c:v>
                  </c:pt>
                  <c:pt idx="28">
                    <c:v>0.00655076845553036</c:v>
                  </c:pt>
                  <c:pt idx="29">
                    <c:v>0.00715545477450239</c:v>
                  </c:pt>
                  <c:pt idx="30">
                    <c:v>0.00657227473731186</c:v>
                  </c:pt>
                  <c:pt idx="31">
                    <c:v>0.00741736092448266</c:v>
                  </c:pt>
                  <c:pt idx="32">
                    <c:v>0.00677237301800591</c:v>
                  </c:pt>
                  <c:pt idx="33">
                    <c:v>0.00764094366787969</c:v>
                  </c:pt>
                  <c:pt idx="34">
                    <c:v>0.00688888888888889</c:v>
                  </c:pt>
                  <c:pt idx="35">
                    <c:v>0.00787825816261778</c:v>
                  </c:pt>
                  <c:pt idx="36">
                    <c:v>0.00700948003447285</c:v>
                  </c:pt>
                  <c:pt idx="37">
                    <c:v>0.00797104992909189</c:v>
                  </c:pt>
                  <c:pt idx="38">
                    <c:v>0.00705890575312467</c:v>
                  </c:pt>
                  <c:pt idx="39">
                    <c:v>0.00816326530612245</c:v>
                  </c:pt>
                  <c:pt idx="40">
                    <c:v>0.00718557098765432</c:v>
                  </c:pt>
                  <c:pt idx="41">
                    <c:v>0.0082293877128513</c:v>
                  </c:pt>
                  <c:pt idx="42">
                    <c:v>0.0072114509099297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'am.-6.D'!$B$4:$B$46</c:f>
              <c:numCache>
                <c:formatCode>0.000</c:formatCode>
                <c:ptCount val="43"/>
                <c:pt idx="0">
                  <c:v>0.0</c:v>
                </c:pt>
                <c:pt idx="1">
                  <c:v>0.2075</c:v>
                </c:pt>
                <c:pt idx="2">
                  <c:v>0.415</c:v>
                </c:pt>
                <c:pt idx="3">
                  <c:v>0.6225</c:v>
                </c:pt>
                <c:pt idx="4">
                  <c:v>0.83</c:v>
                </c:pt>
                <c:pt idx="5">
                  <c:v>1.0375</c:v>
                </c:pt>
                <c:pt idx="6">
                  <c:v>1.245</c:v>
                </c:pt>
                <c:pt idx="7">
                  <c:v>1.4525</c:v>
                </c:pt>
                <c:pt idx="8">
                  <c:v>1.66</c:v>
                </c:pt>
                <c:pt idx="9">
                  <c:v>1.8675</c:v>
                </c:pt>
                <c:pt idx="10">
                  <c:v>2.075</c:v>
                </c:pt>
                <c:pt idx="11">
                  <c:v>2.2825</c:v>
                </c:pt>
                <c:pt idx="12">
                  <c:v>2.49</c:v>
                </c:pt>
                <c:pt idx="13">
                  <c:v>2.6975</c:v>
                </c:pt>
                <c:pt idx="14" formatCode="0.00">
                  <c:v>2.905</c:v>
                </c:pt>
                <c:pt idx="15" formatCode="0.00">
                  <c:v>3.1125</c:v>
                </c:pt>
                <c:pt idx="16" formatCode="0.00">
                  <c:v>3.32</c:v>
                </c:pt>
                <c:pt idx="17" formatCode="0.00">
                  <c:v>3.5275</c:v>
                </c:pt>
                <c:pt idx="18" formatCode="0.00">
                  <c:v>3.735</c:v>
                </c:pt>
                <c:pt idx="19" formatCode="0.00">
                  <c:v>3.9425</c:v>
                </c:pt>
                <c:pt idx="20" formatCode="0.00">
                  <c:v>4.149999999999999</c:v>
                </c:pt>
                <c:pt idx="21" formatCode="0.00">
                  <c:v>4.3575</c:v>
                </c:pt>
                <c:pt idx="22" formatCode="0.00">
                  <c:v>4.564999999999999</c:v>
                </c:pt>
                <c:pt idx="23" formatCode="0.00">
                  <c:v>4.7725</c:v>
                </c:pt>
                <c:pt idx="24" formatCode="0.00">
                  <c:v>4.98</c:v>
                </c:pt>
                <c:pt idx="25" formatCode="0.00">
                  <c:v>5.1875</c:v>
                </c:pt>
                <c:pt idx="26" formatCode="0.00">
                  <c:v>5.395</c:v>
                </c:pt>
                <c:pt idx="27" formatCode="0.00">
                  <c:v>5.6025</c:v>
                </c:pt>
                <c:pt idx="28" formatCode="0.00">
                  <c:v>5.81</c:v>
                </c:pt>
                <c:pt idx="29" formatCode="0.00">
                  <c:v>6.0175</c:v>
                </c:pt>
                <c:pt idx="30" formatCode="0.00">
                  <c:v>6.225</c:v>
                </c:pt>
                <c:pt idx="31" formatCode="0.00">
                  <c:v>6.4325</c:v>
                </c:pt>
                <c:pt idx="32" formatCode="0.00">
                  <c:v>6.64</c:v>
                </c:pt>
                <c:pt idx="33" formatCode="0.00">
                  <c:v>6.847499999999999</c:v>
                </c:pt>
                <c:pt idx="34" formatCode="0.00">
                  <c:v>7.055</c:v>
                </c:pt>
                <c:pt idx="35" formatCode="0.00">
                  <c:v>7.262499999999999</c:v>
                </c:pt>
                <c:pt idx="36" formatCode="0.00">
                  <c:v>7.47</c:v>
                </c:pt>
                <c:pt idx="37" formatCode="0.00">
                  <c:v>7.677499999999999</c:v>
                </c:pt>
                <c:pt idx="38" formatCode="0.00">
                  <c:v>7.885</c:v>
                </c:pt>
                <c:pt idx="39" formatCode="0.00">
                  <c:v>8.0925</c:v>
                </c:pt>
                <c:pt idx="40" formatCode="0.00">
                  <c:v>8.299999999999998</c:v>
                </c:pt>
                <c:pt idx="41" formatCode="0.00">
                  <c:v>8.5075</c:v>
                </c:pt>
                <c:pt idx="42" formatCode="0.00">
                  <c:v>8.715</c:v>
                </c:pt>
              </c:numCache>
            </c:numRef>
          </c:xVal>
          <c:yVal>
            <c:numRef>
              <c:f>'am.-6.D'!$J$4:$J$46</c:f>
              <c:numCache>
                <c:formatCode>0.000</c:formatCode>
                <c:ptCount val="43"/>
                <c:pt idx="0">
                  <c:v>0.209643605870021</c:v>
                </c:pt>
                <c:pt idx="1">
                  <c:v>0.20746887966805</c:v>
                </c:pt>
                <c:pt idx="2">
                  <c:v>0.217864923747277</c:v>
                </c:pt>
                <c:pt idx="3">
                  <c:v>0.21551724137931</c:v>
                </c:pt>
                <c:pt idx="4">
                  <c:v>0.225225225225225</c:v>
                </c:pt>
                <c:pt idx="5">
                  <c:v>0.225733634311512</c:v>
                </c:pt>
                <c:pt idx="6">
                  <c:v>0.234192037470726</c:v>
                </c:pt>
                <c:pt idx="7">
                  <c:v>0.233100233100233</c:v>
                </c:pt>
                <c:pt idx="8">
                  <c:v>0.242718446601942</c:v>
                </c:pt>
                <c:pt idx="9">
                  <c:v>0.241545893719807</c:v>
                </c:pt>
                <c:pt idx="10">
                  <c:v>0.252525252525253</c:v>
                </c:pt>
                <c:pt idx="11">
                  <c:v>0.248138957816377</c:v>
                </c:pt>
                <c:pt idx="12">
                  <c:v>0.25974025974026</c:v>
                </c:pt>
                <c:pt idx="13">
                  <c:v>0.257731958762887</c:v>
                </c:pt>
                <c:pt idx="14">
                  <c:v>0.267379679144385</c:v>
                </c:pt>
                <c:pt idx="15">
                  <c:v>0.26246719160105</c:v>
                </c:pt>
                <c:pt idx="16">
                  <c:v>0.273972602739726</c:v>
                </c:pt>
                <c:pt idx="17">
                  <c:v>0.271739130434783</c:v>
                </c:pt>
                <c:pt idx="18">
                  <c:v>0.28169014084507</c:v>
                </c:pt>
                <c:pt idx="19">
                  <c:v>0.279329608938547</c:v>
                </c:pt>
                <c:pt idx="20">
                  <c:v>0.289017341040462</c:v>
                </c:pt>
                <c:pt idx="21">
                  <c:v>0.289855072463768</c:v>
                </c:pt>
                <c:pt idx="22">
                  <c:v>0.297619047619048</c:v>
                </c:pt>
                <c:pt idx="23">
                  <c:v>0.29673590504451</c:v>
                </c:pt>
                <c:pt idx="24">
                  <c:v>0.304878048780488</c:v>
                </c:pt>
                <c:pt idx="25">
                  <c:v>0.303951367781155</c:v>
                </c:pt>
                <c:pt idx="26">
                  <c:v>0.307692307692308</c:v>
                </c:pt>
                <c:pt idx="27">
                  <c:v>0.309597523219814</c:v>
                </c:pt>
                <c:pt idx="28">
                  <c:v>0.317460317460317</c:v>
                </c:pt>
                <c:pt idx="29">
                  <c:v>0.317460317460317</c:v>
                </c:pt>
                <c:pt idx="30">
                  <c:v>0.318471337579618</c:v>
                </c:pt>
                <c:pt idx="31">
                  <c:v>0.327868852459016</c:v>
                </c:pt>
                <c:pt idx="32">
                  <c:v>0.327868852459016</c:v>
                </c:pt>
                <c:pt idx="33">
                  <c:v>0.336700336700337</c:v>
                </c:pt>
                <c:pt idx="34">
                  <c:v>0.333333333333333</c:v>
                </c:pt>
                <c:pt idx="35">
                  <c:v>0.346020761245675</c:v>
                </c:pt>
                <c:pt idx="36">
                  <c:v>0.338983050847458</c:v>
                </c:pt>
                <c:pt idx="37">
                  <c:v>0.34965034965035</c:v>
                </c:pt>
                <c:pt idx="38">
                  <c:v>0.341296928327645</c:v>
                </c:pt>
                <c:pt idx="39">
                  <c:v>0.357142857142857</c:v>
                </c:pt>
                <c:pt idx="40">
                  <c:v>0.347222222222222</c:v>
                </c:pt>
                <c:pt idx="41">
                  <c:v>0.359712230215827</c:v>
                </c:pt>
                <c:pt idx="42">
                  <c:v>0.348432055749129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633960"/>
        <c:axId val="2067641400"/>
      </c:scatterChart>
      <c:valAx>
        <c:axId val="2067633960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921356328119"/>
              <c:y val="0.9179341524544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641400"/>
        <c:crosses val="autoZero"/>
        <c:crossBetween val="midCat"/>
      </c:valAx>
      <c:valAx>
        <c:axId val="2067641400"/>
        <c:scaling>
          <c:orientation val="minMax"/>
          <c:min val="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1/abs(u-u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00502676963393"/>
              <c:y val="0.41033480324952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633960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fluide visqueux (modèle acceptable)</a:t>
            </a:r>
          </a:p>
        </c:rich>
      </c:tx>
      <c:layout>
        <c:manualLayout>
          <c:xMode val="edge"/>
          <c:yMode val="edge"/>
          <c:x val="0.271241938269896"/>
          <c:y val="0.0305811310837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9673541568349"/>
          <c:y val="0.152905655418743"/>
          <c:w val="0.890523231066827"/>
          <c:h val="0.6941916756010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51294916211505"/>
                  <c:y val="-0.500173922579051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Geneva"/>
                      <a:ea typeface="Geneva"/>
                      <a:cs typeface="Genev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'am.+10.D'!$C$4:$C$28</c:f>
                <c:numCache>
                  <c:formatCode>General</c:formatCode>
                  <c:ptCount val="25"/>
                  <c:pt idx="0">
                    <c:v>0.002</c:v>
                  </c:pt>
                  <c:pt idx="1">
                    <c:v>0.0029925</c:v>
                  </c:pt>
                  <c:pt idx="2">
                    <c:v>0.003985</c:v>
                  </c:pt>
                  <c:pt idx="3">
                    <c:v>0.0049775</c:v>
                  </c:pt>
                  <c:pt idx="4">
                    <c:v>0.00597</c:v>
                  </c:pt>
                  <c:pt idx="5">
                    <c:v>0.0069625</c:v>
                  </c:pt>
                  <c:pt idx="6">
                    <c:v>0.007955</c:v>
                  </c:pt>
                  <c:pt idx="7">
                    <c:v>0.0089475</c:v>
                  </c:pt>
                  <c:pt idx="8">
                    <c:v>0.00994</c:v>
                  </c:pt>
                  <c:pt idx="9">
                    <c:v>0.0109325</c:v>
                  </c:pt>
                  <c:pt idx="10">
                    <c:v>0.011925</c:v>
                  </c:pt>
                  <c:pt idx="11">
                    <c:v>0.0129175</c:v>
                  </c:pt>
                  <c:pt idx="12">
                    <c:v>0.01391</c:v>
                  </c:pt>
                  <c:pt idx="13">
                    <c:v>0.0149025</c:v>
                  </c:pt>
                  <c:pt idx="14">
                    <c:v>0.015895</c:v>
                  </c:pt>
                  <c:pt idx="15">
                    <c:v>0.0168875</c:v>
                  </c:pt>
                  <c:pt idx="16">
                    <c:v>0.01788</c:v>
                  </c:pt>
                  <c:pt idx="17">
                    <c:v>0.0188725</c:v>
                  </c:pt>
                  <c:pt idx="18">
                    <c:v>0.019865</c:v>
                  </c:pt>
                  <c:pt idx="19">
                    <c:v>0.0208575</c:v>
                  </c:pt>
                  <c:pt idx="20">
                    <c:v>0.02185</c:v>
                  </c:pt>
                  <c:pt idx="21">
                    <c:v>0.0228425</c:v>
                  </c:pt>
                  <c:pt idx="22">
                    <c:v>0.023835</c:v>
                  </c:pt>
                  <c:pt idx="23">
                    <c:v>0.0248275</c:v>
                  </c:pt>
                  <c:pt idx="24">
                    <c:v>0.02582</c:v>
                  </c:pt>
                </c:numCache>
              </c:numRef>
            </c:plus>
            <c:minus>
              <c:numRef>
                <c:f>'am.+10.D'!$C$4:$C$28</c:f>
                <c:numCache>
                  <c:formatCode>General</c:formatCode>
                  <c:ptCount val="25"/>
                  <c:pt idx="0">
                    <c:v>0.002</c:v>
                  </c:pt>
                  <c:pt idx="1">
                    <c:v>0.0029925</c:v>
                  </c:pt>
                  <c:pt idx="2">
                    <c:v>0.003985</c:v>
                  </c:pt>
                  <c:pt idx="3">
                    <c:v>0.0049775</c:v>
                  </c:pt>
                  <c:pt idx="4">
                    <c:v>0.00597</c:v>
                  </c:pt>
                  <c:pt idx="5">
                    <c:v>0.0069625</c:v>
                  </c:pt>
                  <c:pt idx="6">
                    <c:v>0.007955</c:v>
                  </c:pt>
                  <c:pt idx="7">
                    <c:v>0.0089475</c:v>
                  </c:pt>
                  <c:pt idx="8">
                    <c:v>0.00994</c:v>
                  </c:pt>
                  <c:pt idx="9">
                    <c:v>0.0109325</c:v>
                  </c:pt>
                  <c:pt idx="10">
                    <c:v>0.011925</c:v>
                  </c:pt>
                  <c:pt idx="11">
                    <c:v>0.0129175</c:v>
                  </c:pt>
                  <c:pt idx="12">
                    <c:v>0.01391</c:v>
                  </c:pt>
                  <c:pt idx="13">
                    <c:v>0.0149025</c:v>
                  </c:pt>
                  <c:pt idx="14">
                    <c:v>0.015895</c:v>
                  </c:pt>
                  <c:pt idx="15">
                    <c:v>0.0168875</c:v>
                  </c:pt>
                  <c:pt idx="16">
                    <c:v>0.01788</c:v>
                  </c:pt>
                  <c:pt idx="17">
                    <c:v>0.0188725</c:v>
                  </c:pt>
                  <c:pt idx="18">
                    <c:v>0.019865</c:v>
                  </c:pt>
                  <c:pt idx="19">
                    <c:v>0.0208575</c:v>
                  </c:pt>
                  <c:pt idx="20">
                    <c:v>0.02185</c:v>
                  </c:pt>
                  <c:pt idx="21">
                    <c:v>0.0228425</c:v>
                  </c:pt>
                  <c:pt idx="22">
                    <c:v>0.023835</c:v>
                  </c:pt>
                  <c:pt idx="23">
                    <c:v>0.0248275</c:v>
                  </c:pt>
                  <c:pt idx="24">
                    <c:v>0.02582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'am.+10.D'!$I$4:$I$28</c:f>
                <c:numCache>
                  <c:formatCode>General</c:formatCode>
                  <c:ptCount val="25"/>
                  <c:pt idx="0">
                    <c:v>0.0199585921325052</c:v>
                  </c:pt>
                  <c:pt idx="1">
                    <c:v>0.0221564482029598</c:v>
                  </c:pt>
                  <c:pt idx="2">
                    <c:v>0.0199565217391304</c:v>
                  </c:pt>
                  <c:pt idx="3">
                    <c:v>0.022271714922049</c:v>
                  </c:pt>
                  <c:pt idx="4">
                    <c:v>0.0199540229885057</c:v>
                  </c:pt>
                  <c:pt idx="5">
                    <c:v>0.0223943661971831</c:v>
                  </c:pt>
                  <c:pt idx="6">
                    <c:v>0.019951690821256</c:v>
                  </c:pt>
                  <c:pt idx="7">
                    <c:v>0.0225061425061425</c:v>
                  </c:pt>
                  <c:pt idx="8">
                    <c:v>0.0199491094147583</c:v>
                  </c:pt>
                  <c:pt idx="9">
                    <c:v>0.0226153846153846</c:v>
                  </c:pt>
                  <c:pt idx="10">
                    <c:v>0.0199466666666667</c:v>
                  </c:pt>
                  <c:pt idx="11">
                    <c:v>0.0227345844504021</c:v>
                  </c:pt>
                  <c:pt idx="12">
                    <c:v>0.0199438202247191</c:v>
                  </c:pt>
                  <c:pt idx="13">
                    <c:v>0.0228813559322034</c:v>
                  </c:pt>
                  <c:pt idx="14">
                    <c:v>0.0199420289855072</c:v>
                  </c:pt>
                  <c:pt idx="15">
                    <c:v>0.0229824561403509</c:v>
                  </c:pt>
                  <c:pt idx="16">
                    <c:v>0.0199397590361446</c:v>
                  </c:pt>
                  <c:pt idx="17">
                    <c:v>0.0231481481481481</c:v>
                  </c:pt>
                  <c:pt idx="18">
                    <c:v>0.0199375</c:v>
                  </c:pt>
                  <c:pt idx="19">
                    <c:v>0.0232903225806452</c:v>
                  </c:pt>
                  <c:pt idx="20">
                    <c:v>0.0199348534201954</c:v>
                  </c:pt>
                  <c:pt idx="21">
                    <c:v>0.0234228187919463</c:v>
                  </c:pt>
                  <c:pt idx="22">
                    <c:v>0.0199322033898305</c:v>
                  </c:pt>
                  <c:pt idx="23">
                    <c:v>0.0235664335664336</c:v>
                  </c:pt>
                  <c:pt idx="24">
                    <c:v>0.0199300699300699</c:v>
                  </c:pt>
                </c:numCache>
              </c:numRef>
            </c:plus>
            <c:minus>
              <c:numRef>
                <c:f>'am.+10.D'!$I$4:$I$28</c:f>
                <c:numCache>
                  <c:formatCode>General</c:formatCode>
                  <c:ptCount val="25"/>
                  <c:pt idx="0">
                    <c:v>0.0199585921325052</c:v>
                  </c:pt>
                  <c:pt idx="1">
                    <c:v>0.0221564482029598</c:v>
                  </c:pt>
                  <c:pt idx="2">
                    <c:v>0.0199565217391304</c:v>
                  </c:pt>
                  <c:pt idx="3">
                    <c:v>0.022271714922049</c:v>
                  </c:pt>
                  <c:pt idx="4">
                    <c:v>0.0199540229885057</c:v>
                  </c:pt>
                  <c:pt idx="5">
                    <c:v>0.0223943661971831</c:v>
                  </c:pt>
                  <c:pt idx="6">
                    <c:v>0.019951690821256</c:v>
                  </c:pt>
                  <c:pt idx="7">
                    <c:v>0.0225061425061425</c:v>
                  </c:pt>
                  <c:pt idx="8">
                    <c:v>0.0199491094147583</c:v>
                  </c:pt>
                  <c:pt idx="9">
                    <c:v>0.0226153846153846</c:v>
                  </c:pt>
                  <c:pt idx="10">
                    <c:v>0.0199466666666667</c:v>
                  </c:pt>
                  <c:pt idx="11">
                    <c:v>0.0227345844504021</c:v>
                  </c:pt>
                  <c:pt idx="12">
                    <c:v>0.0199438202247191</c:v>
                  </c:pt>
                  <c:pt idx="13">
                    <c:v>0.0228813559322034</c:v>
                  </c:pt>
                  <c:pt idx="14">
                    <c:v>0.0199420289855072</c:v>
                  </c:pt>
                  <c:pt idx="15">
                    <c:v>0.0229824561403509</c:v>
                  </c:pt>
                  <c:pt idx="16">
                    <c:v>0.0199397590361446</c:v>
                  </c:pt>
                  <c:pt idx="17">
                    <c:v>0.0231481481481481</c:v>
                  </c:pt>
                  <c:pt idx="18">
                    <c:v>0.0199375</c:v>
                  </c:pt>
                  <c:pt idx="19">
                    <c:v>0.0232903225806452</c:v>
                  </c:pt>
                  <c:pt idx="20">
                    <c:v>0.0199348534201954</c:v>
                  </c:pt>
                  <c:pt idx="21">
                    <c:v>0.0234228187919463</c:v>
                  </c:pt>
                  <c:pt idx="22">
                    <c:v>0.0199322033898305</c:v>
                  </c:pt>
                  <c:pt idx="23">
                    <c:v>0.0235664335664336</c:v>
                  </c:pt>
                  <c:pt idx="24">
                    <c:v>0.0199300699300699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'am.+10.D'!$B$4:$B$28</c:f>
              <c:numCache>
                <c:formatCode>0.000</c:formatCode>
                <c:ptCount val="25"/>
                <c:pt idx="0">
                  <c:v>0.0</c:v>
                </c:pt>
                <c:pt idx="1">
                  <c:v>0.1985</c:v>
                </c:pt>
                <c:pt idx="2">
                  <c:v>0.397</c:v>
                </c:pt>
                <c:pt idx="3">
                  <c:v>0.5955</c:v>
                </c:pt>
                <c:pt idx="4">
                  <c:v>0.794</c:v>
                </c:pt>
                <c:pt idx="5">
                  <c:v>0.9925</c:v>
                </c:pt>
                <c:pt idx="6">
                  <c:v>1.191</c:v>
                </c:pt>
                <c:pt idx="7">
                  <c:v>1.3895</c:v>
                </c:pt>
                <c:pt idx="8">
                  <c:v>1.588</c:v>
                </c:pt>
                <c:pt idx="9">
                  <c:v>1.7865</c:v>
                </c:pt>
                <c:pt idx="10">
                  <c:v>1.985</c:v>
                </c:pt>
                <c:pt idx="11">
                  <c:v>2.1835</c:v>
                </c:pt>
                <c:pt idx="12">
                  <c:v>2.382</c:v>
                </c:pt>
                <c:pt idx="13">
                  <c:v>2.5805</c:v>
                </c:pt>
                <c:pt idx="14">
                  <c:v>2.779</c:v>
                </c:pt>
                <c:pt idx="15">
                  <c:v>2.9775</c:v>
                </c:pt>
                <c:pt idx="16">
                  <c:v>3.176</c:v>
                </c:pt>
                <c:pt idx="17" formatCode="0.00">
                  <c:v>3.3745</c:v>
                </c:pt>
                <c:pt idx="18" formatCode="0.00">
                  <c:v>3.573</c:v>
                </c:pt>
                <c:pt idx="19" formatCode="0.00">
                  <c:v>3.7715</c:v>
                </c:pt>
                <c:pt idx="20" formatCode="0.00">
                  <c:v>3.97</c:v>
                </c:pt>
                <c:pt idx="21" formatCode="0.00">
                  <c:v>4.1685</c:v>
                </c:pt>
                <c:pt idx="22" formatCode="0.00">
                  <c:v>4.367</c:v>
                </c:pt>
                <c:pt idx="23" formatCode="0.00">
                  <c:v>4.5655</c:v>
                </c:pt>
                <c:pt idx="24" formatCode="0.00">
                  <c:v>4.764</c:v>
                </c:pt>
              </c:numCache>
            </c:numRef>
          </c:xVal>
          <c:yVal>
            <c:numRef>
              <c:f>'am.+10.D'!$H$4:$H$28</c:f>
              <c:numCache>
                <c:formatCode>0.000</c:formatCode>
                <c:ptCount val="25"/>
                <c:pt idx="0">
                  <c:v>1.574846467664481</c:v>
                </c:pt>
                <c:pt idx="1">
                  <c:v>1.553925202503842</c:v>
                </c:pt>
                <c:pt idx="2">
                  <c:v>1.52605630349505</c:v>
                </c:pt>
                <c:pt idx="3">
                  <c:v>1.501852701754163</c:v>
                </c:pt>
                <c:pt idx="4">
                  <c:v>1.470175845100593</c:v>
                </c:pt>
                <c:pt idx="5">
                  <c:v>1.44926916028128</c:v>
                </c:pt>
                <c:pt idx="6">
                  <c:v>1.420695787837223</c:v>
                </c:pt>
                <c:pt idx="7">
                  <c:v>1.403642999454504</c:v>
                </c:pt>
                <c:pt idx="8">
                  <c:v>1.36863942588117</c:v>
                </c:pt>
                <c:pt idx="9">
                  <c:v>1.360976553135601</c:v>
                </c:pt>
                <c:pt idx="10">
                  <c:v>1.321755839982319</c:v>
                </c:pt>
                <c:pt idx="11">
                  <c:v>1.316408233655724</c:v>
                </c:pt>
                <c:pt idx="12">
                  <c:v>1.26976054486394</c:v>
                </c:pt>
                <c:pt idx="13">
                  <c:v>1.264126727145683</c:v>
                </c:pt>
                <c:pt idx="14">
                  <c:v>1.238374231043268</c:v>
                </c:pt>
                <c:pt idx="15">
                  <c:v>1.229640551074514</c:v>
                </c:pt>
                <c:pt idx="16">
                  <c:v>1.199964782928397</c:v>
                </c:pt>
                <c:pt idx="17">
                  <c:v>1.175573329804238</c:v>
                </c:pt>
                <c:pt idx="18">
                  <c:v>1.163150809805681</c:v>
                </c:pt>
                <c:pt idx="19">
                  <c:v>1.1314021114911</c:v>
                </c:pt>
                <c:pt idx="20">
                  <c:v>1.121677561599106</c:v>
                </c:pt>
                <c:pt idx="21">
                  <c:v>1.091923300517313</c:v>
                </c:pt>
                <c:pt idx="22">
                  <c:v>1.081805170351728</c:v>
                </c:pt>
                <c:pt idx="23">
                  <c:v>1.050821624831761</c:v>
                </c:pt>
                <c:pt idx="24">
                  <c:v>1.050821624831761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7743896"/>
        <c:axId val="2067751336"/>
      </c:scatterChart>
      <c:valAx>
        <c:axId val="2067743896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6536149781131"/>
              <c:y val="0.9174339325124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751336"/>
        <c:crosses val="autoZero"/>
        <c:crossBetween val="midCat"/>
      </c:valAx>
      <c:valAx>
        <c:axId val="2067751336"/>
        <c:scaling>
          <c:orientation val="minMax"/>
          <c:min val="1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ln(abs(u-u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))</a:t>
                </a:r>
              </a:p>
            </c:rich>
          </c:tx>
          <c:layout>
            <c:manualLayout>
              <c:xMode val="edge"/>
              <c:yMode val="edge"/>
              <c:x val="0.00980392547963479"/>
              <c:y val="0.40367093030548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7743896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fluide turbulent (le meilleur modèle)</a:t>
            </a:r>
          </a:p>
        </c:rich>
      </c:tx>
      <c:layout>
        <c:manualLayout>
          <c:xMode val="edge"/>
          <c:yMode val="edge"/>
          <c:x val="0.262712027471217"/>
          <c:y val="0.030395170611075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8305145763423"/>
          <c:y val="0.151975853055379"/>
          <c:w val="0.874576814033212"/>
          <c:h val="0.69604940699363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363287187561848"/>
                  <c:y val="0.0826760913762915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Geneva"/>
                      <a:ea typeface="Geneva"/>
                      <a:cs typeface="Genev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'am.+10.D'!$C$4:$C$28</c:f>
                <c:numCache>
                  <c:formatCode>General</c:formatCode>
                  <c:ptCount val="25"/>
                  <c:pt idx="0">
                    <c:v>0.002</c:v>
                  </c:pt>
                  <c:pt idx="1">
                    <c:v>0.0029925</c:v>
                  </c:pt>
                  <c:pt idx="2">
                    <c:v>0.003985</c:v>
                  </c:pt>
                  <c:pt idx="3">
                    <c:v>0.0049775</c:v>
                  </c:pt>
                  <c:pt idx="4">
                    <c:v>0.00597</c:v>
                  </c:pt>
                  <c:pt idx="5">
                    <c:v>0.0069625</c:v>
                  </c:pt>
                  <c:pt idx="6">
                    <c:v>0.007955</c:v>
                  </c:pt>
                  <c:pt idx="7">
                    <c:v>0.0089475</c:v>
                  </c:pt>
                  <c:pt idx="8">
                    <c:v>0.00994</c:v>
                  </c:pt>
                  <c:pt idx="9">
                    <c:v>0.0109325</c:v>
                  </c:pt>
                  <c:pt idx="10">
                    <c:v>0.011925</c:v>
                  </c:pt>
                  <c:pt idx="11">
                    <c:v>0.0129175</c:v>
                  </c:pt>
                  <c:pt idx="12">
                    <c:v>0.01391</c:v>
                  </c:pt>
                  <c:pt idx="13">
                    <c:v>0.0149025</c:v>
                  </c:pt>
                  <c:pt idx="14">
                    <c:v>0.015895</c:v>
                  </c:pt>
                  <c:pt idx="15">
                    <c:v>0.0168875</c:v>
                  </c:pt>
                  <c:pt idx="16">
                    <c:v>0.01788</c:v>
                  </c:pt>
                  <c:pt idx="17">
                    <c:v>0.0188725</c:v>
                  </c:pt>
                  <c:pt idx="18">
                    <c:v>0.019865</c:v>
                  </c:pt>
                  <c:pt idx="19">
                    <c:v>0.0208575</c:v>
                  </c:pt>
                  <c:pt idx="20">
                    <c:v>0.02185</c:v>
                  </c:pt>
                  <c:pt idx="21">
                    <c:v>0.0228425</c:v>
                  </c:pt>
                  <c:pt idx="22">
                    <c:v>0.023835</c:v>
                  </c:pt>
                  <c:pt idx="23">
                    <c:v>0.0248275</c:v>
                  </c:pt>
                  <c:pt idx="24">
                    <c:v>0.02582</c:v>
                  </c:pt>
                </c:numCache>
              </c:numRef>
            </c:plus>
            <c:minus>
              <c:numRef>
                <c:f>'am.+10.D'!$C$4:$C$28</c:f>
                <c:numCache>
                  <c:formatCode>General</c:formatCode>
                  <c:ptCount val="25"/>
                  <c:pt idx="0">
                    <c:v>0.002</c:v>
                  </c:pt>
                  <c:pt idx="1">
                    <c:v>0.0029925</c:v>
                  </c:pt>
                  <c:pt idx="2">
                    <c:v>0.003985</c:v>
                  </c:pt>
                  <c:pt idx="3">
                    <c:v>0.0049775</c:v>
                  </c:pt>
                  <c:pt idx="4">
                    <c:v>0.00597</c:v>
                  </c:pt>
                  <c:pt idx="5">
                    <c:v>0.0069625</c:v>
                  </c:pt>
                  <c:pt idx="6">
                    <c:v>0.007955</c:v>
                  </c:pt>
                  <c:pt idx="7">
                    <c:v>0.0089475</c:v>
                  </c:pt>
                  <c:pt idx="8">
                    <c:v>0.00994</c:v>
                  </c:pt>
                  <c:pt idx="9">
                    <c:v>0.0109325</c:v>
                  </c:pt>
                  <c:pt idx="10">
                    <c:v>0.011925</c:v>
                  </c:pt>
                  <c:pt idx="11">
                    <c:v>0.0129175</c:v>
                  </c:pt>
                  <c:pt idx="12">
                    <c:v>0.01391</c:v>
                  </c:pt>
                  <c:pt idx="13">
                    <c:v>0.0149025</c:v>
                  </c:pt>
                  <c:pt idx="14">
                    <c:v>0.015895</c:v>
                  </c:pt>
                  <c:pt idx="15">
                    <c:v>0.0168875</c:v>
                  </c:pt>
                  <c:pt idx="16">
                    <c:v>0.01788</c:v>
                  </c:pt>
                  <c:pt idx="17">
                    <c:v>0.0188725</c:v>
                  </c:pt>
                  <c:pt idx="18">
                    <c:v>0.019865</c:v>
                  </c:pt>
                  <c:pt idx="19">
                    <c:v>0.0208575</c:v>
                  </c:pt>
                  <c:pt idx="20">
                    <c:v>0.02185</c:v>
                  </c:pt>
                  <c:pt idx="21">
                    <c:v>0.0228425</c:v>
                  </c:pt>
                  <c:pt idx="22">
                    <c:v>0.023835</c:v>
                  </c:pt>
                  <c:pt idx="23">
                    <c:v>0.0248275</c:v>
                  </c:pt>
                  <c:pt idx="24">
                    <c:v>0.02582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'am.+10.D'!$K$4:$K$28</c:f>
                <c:numCache>
                  <c:formatCode>General</c:formatCode>
                  <c:ptCount val="25"/>
                  <c:pt idx="0">
                    <c:v>0.00413221369203006</c:v>
                  </c:pt>
                  <c:pt idx="1">
                    <c:v>0.00468423852071032</c:v>
                  </c:pt>
                  <c:pt idx="2">
                    <c:v>0.00433837429111531</c:v>
                  </c:pt>
                  <c:pt idx="3">
                    <c:v>0.0049602928556902</c:v>
                  </c:pt>
                  <c:pt idx="4">
                    <c:v>0.00458713172149557</c:v>
                  </c:pt>
                  <c:pt idx="5">
                    <c:v>0.00525689347351716</c:v>
                  </c:pt>
                  <c:pt idx="6">
                    <c:v>0.00481924899064156</c:v>
                  </c:pt>
                  <c:pt idx="7">
                    <c:v>0.00552976474352396</c:v>
                  </c:pt>
                  <c:pt idx="8">
                    <c:v>0.0050761092658418</c:v>
                  </c:pt>
                  <c:pt idx="9">
                    <c:v>0.00579881656804734</c:v>
                  </c:pt>
                  <c:pt idx="10">
                    <c:v>0.00531911111111111</c:v>
                  </c:pt>
                  <c:pt idx="11">
                    <c:v>0.00609506285533569</c:v>
                  </c:pt>
                  <c:pt idx="12">
                    <c:v>0.00560219669233683</c:v>
                  </c:pt>
                  <c:pt idx="13">
                    <c:v>0.00646365986785406</c:v>
                  </c:pt>
                  <c:pt idx="14">
                    <c:v>0.00578029825666877</c:v>
                  </c:pt>
                  <c:pt idx="15">
                    <c:v>0.00672001641530727</c:v>
                  </c:pt>
                  <c:pt idx="16">
                    <c:v>0.00600595151691101</c:v>
                  </c:pt>
                  <c:pt idx="17">
                    <c:v>0.00714449016918153</c:v>
                  </c:pt>
                  <c:pt idx="18">
                    <c:v>0.00623046875</c:v>
                  </c:pt>
                  <c:pt idx="19">
                    <c:v>0.00751300728407908</c:v>
                  </c:pt>
                  <c:pt idx="20">
                    <c:v>0.00649343759615486</c:v>
                  </c:pt>
                  <c:pt idx="21">
                    <c:v>0.00786000630602225</c:v>
                  </c:pt>
                  <c:pt idx="22">
                    <c:v>0.00675667911519678</c:v>
                  </c:pt>
                  <c:pt idx="23">
                    <c:v>0.00824001173651523</c:v>
                  </c:pt>
                  <c:pt idx="24">
                    <c:v>0.00696855591960487</c:v>
                  </c:pt>
                </c:numCache>
              </c:numRef>
            </c:plus>
            <c:minus>
              <c:numRef>
                <c:f>'am.+10.D'!$K$4:$K$28</c:f>
                <c:numCache>
                  <c:formatCode>General</c:formatCode>
                  <c:ptCount val="25"/>
                  <c:pt idx="0">
                    <c:v>0.00413221369203006</c:v>
                  </c:pt>
                  <c:pt idx="1">
                    <c:v>0.00468423852071032</c:v>
                  </c:pt>
                  <c:pt idx="2">
                    <c:v>0.00433837429111531</c:v>
                  </c:pt>
                  <c:pt idx="3">
                    <c:v>0.0049602928556902</c:v>
                  </c:pt>
                  <c:pt idx="4">
                    <c:v>0.00458713172149557</c:v>
                  </c:pt>
                  <c:pt idx="5">
                    <c:v>0.00525689347351716</c:v>
                  </c:pt>
                  <c:pt idx="6">
                    <c:v>0.00481924899064156</c:v>
                  </c:pt>
                  <c:pt idx="7">
                    <c:v>0.00552976474352396</c:v>
                  </c:pt>
                  <c:pt idx="8">
                    <c:v>0.0050761092658418</c:v>
                  </c:pt>
                  <c:pt idx="9">
                    <c:v>0.00579881656804734</c:v>
                  </c:pt>
                  <c:pt idx="10">
                    <c:v>0.00531911111111111</c:v>
                  </c:pt>
                  <c:pt idx="11">
                    <c:v>0.00609506285533569</c:v>
                  </c:pt>
                  <c:pt idx="12">
                    <c:v>0.00560219669233683</c:v>
                  </c:pt>
                  <c:pt idx="13">
                    <c:v>0.00646365986785406</c:v>
                  </c:pt>
                  <c:pt idx="14">
                    <c:v>0.00578029825666877</c:v>
                  </c:pt>
                  <c:pt idx="15">
                    <c:v>0.00672001641530727</c:v>
                  </c:pt>
                  <c:pt idx="16">
                    <c:v>0.00600595151691101</c:v>
                  </c:pt>
                  <c:pt idx="17">
                    <c:v>0.00714449016918153</c:v>
                  </c:pt>
                  <c:pt idx="18">
                    <c:v>0.00623046875</c:v>
                  </c:pt>
                  <c:pt idx="19">
                    <c:v>0.00751300728407908</c:v>
                  </c:pt>
                  <c:pt idx="20">
                    <c:v>0.00649343759615486</c:v>
                  </c:pt>
                  <c:pt idx="21">
                    <c:v>0.00786000630602225</c:v>
                  </c:pt>
                  <c:pt idx="22">
                    <c:v>0.00675667911519678</c:v>
                  </c:pt>
                  <c:pt idx="23">
                    <c:v>0.00824001173651523</c:v>
                  </c:pt>
                  <c:pt idx="24">
                    <c:v>0.00696855591960487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'am.+10.D'!$B$4:$B$28</c:f>
              <c:numCache>
                <c:formatCode>0.000</c:formatCode>
                <c:ptCount val="25"/>
                <c:pt idx="0">
                  <c:v>0.0</c:v>
                </c:pt>
                <c:pt idx="1">
                  <c:v>0.1985</c:v>
                </c:pt>
                <c:pt idx="2">
                  <c:v>0.397</c:v>
                </c:pt>
                <c:pt idx="3">
                  <c:v>0.5955</c:v>
                </c:pt>
                <c:pt idx="4">
                  <c:v>0.794</c:v>
                </c:pt>
                <c:pt idx="5">
                  <c:v>0.9925</c:v>
                </c:pt>
                <c:pt idx="6">
                  <c:v>1.191</c:v>
                </c:pt>
                <c:pt idx="7">
                  <c:v>1.3895</c:v>
                </c:pt>
                <c:pt idx="8">
                  <c:v>1.588</c:v>
                </c:pt>
                <c:pt idx="9">
                  <c:v>1.7865</c:v>
                </c:pt>
                <c:pt idx="10">
                  <c:v>1.985</c:v>
                </c:pt>
                <c:pt idx="11">
                  <c:v>2.1835</c:v>
                </c:pt>
                <c:pt idx="12">
                  <c:v>2.382</c:v>
                </c:pt>
                <c:pt idx="13">
                  <c:v>2.5805</c:v>
                </c:pt>
                <c:pt idx="14">
                  <c:v>2.779</c:v>
                </c:pt>
                <c:pt idx="15">
                  <c:v>2.9775</c:v>
                </c:pt>
                <c:pt idx="16">
                  <c:v>3.176</c:v>
                </c:pt>
                <c:pt idx="17" formatCode="0.00">
                  <c:v>3.3745</c:v>
                </c:pt>
                <c:pt idx="18" formatCode="0.00">
                  <c:v>3.573</c:v>
                </c:pt>
                <c:pt idx="19" formatCode="0.00">
                  <c:v>3.7715</c:v>
                </c:pt>
                <c:pt idx="20" formatCode="0.00">
                  <c:v>3.97</c:v>
                </c:pt>
                <c:pt idx="21" formatCode="0.00">
                  <c:v>4.1685</c:v>
                </c:pt>
                <c:pt idx="22" formatCode="0.00">
                  <c:v>4.367</c:v>
                </c:pt>
                <c:pt idx="23" formatCode="0.00">
                  <c:v>4.5655</c:v>
                </c:pt>
                <c:pt idx="24" formatCode="0.00">
                  <c:v>4.764</c:v>
                </c:pt>
              </c:numCache>
            </c:numRef>
          </c:xVal>
          <c:yVal>
            <c:numRef>
              <c:f>'am.+10.D'!$J$4:$J$28</c:f>
              <c:numCache>
                <c:formatCode>0.000</c:formatCode>
                <c:ptCount val="25"/>
                <c:pt idx="0">
                  <c:v>0.20703933747412</c:v>
                </c:pt>
                <c:pt idx="1">
                  <c:v>0.211416490486258</c:v>
                </c:pt>
                <c:pt idx="2">
                  <c:v>0.217391304347826</c:v>
                </c:pt>
                <c:pt idx="3">
                  <c:v>0.22271714922049</c:v>
                </c:pt>
                <c:pt idx="4">
                  <c:v>0.229885057471264</c:v>
                </c:pt>
                <c:pt idx="5">
                  <c:v>0.234741784037559</c:v>
                </c:pt>
                <c:pt idx="6">
                  <c:v>0.241545893719807</c:v>
                </c:pt>
                <c:pt idx="7">
                  <c:v>0.245700245700246</c:v>
                </c:pt>
                <c:pt idx="8">
                  <c:v>0.254452926208651</c:v>
                </c:pt>
                <c:pt idx="9">
                  <c:v>0.256410256410256</c:v>
                </c:pt>
                <c:pt idx="10">
                  <c:v>0.266666666666667</c:v>
                </c:pt>
                <c:pt idx="11">
                  <c:v>0.268096514745308</c:v>
                </c:pt>
                <c:pt idx="12">
                  <c:v>0.280898876404494</c:v>
                </c:pt>
                <c:pt idx="13">
                  <c:v>0.282485875706215</c:v>
                </c:pt>
                <c:pt idx="14">
                  <c:v>0.289855072463768</c:v>
                </c:pt>
                <c:pt idx="15">
                  <c:v>0.292397660818713</c:v>
                </c:pt>
                <c:pt idx="16">
                  <c:v>0.301204819277108</c:v>
                </c:pt>
                <c:pt idx="17">
                  <c:v>0.308641975308642</c:v>
                </c:pt>
                <c:pt idx="18">
                  <c:v>0.3125</c:v>
                </c:pt>
                <c:pt idx="19">
                  <c:v>0.32258064516129</c:v>
                </c:pt>
                <c:pt idx="20">
                  <c:v>0.325732899022801</c:v>
                </c:pt>
                <c:pt idx="21">
                  <c:v>0.335570469798658</c:v>
                </c:pt>
                <c:pt idx="22">
                  <c:v>0.338983050847458</c:v>
                </c:pt>
                <c:pt idx="23">
                  <c:v>0.34965034965035</c:v>
                </c:pt>
                <c:pt idx="24">
                  <c:v>0.34965034965035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856840"/>
        <c:axId val="2066850024"/>
      </c:scatterChart>
      <c:valAx>
        <c:axId val="2066856840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11864724492306"/>
              <c:y val="0.9179341524544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6850024"/>
        <c:crosses val="autoZero"/>
        <c:crossBetween val="midCat"/>
      </c:valAx>
      <c:valAx>
        <c:axId val="2066850024"/>
        <c:scaling>
          <c:orientation val="minMax"/>
          <c:min val="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1/abs(u-u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01694978375955"/>
              <c:y val="0.41033480324952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6856840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solide (modèle trop approximatif)</a:t>
            </a:r>
          </a:p>
        </c:rich>
      </c:tx>
      <c:layout>
        <c:manualLayout>
          <c:xMode val="edge"/>
          <c:yMode val="edge"/>
          <c:x val="0.283387960194692"/>
          <c:y val="0.03067491554288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63193212087281"/>
          <c:y val="0.153374577714404"/>
          <c:w val="0.882737209342088"/>
          <c:h val="0.69018559971481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0"/>
          </c:trendline>
          <c:errBars>
            <c:errDir val="x"/>
            <c:errBarType val="both"/>
            <c:errValType val="cust"/>
            <c:noEndCap val="0"/>
            <c:plus>
              <c:numRef>
                <c:f>'am.+6.D'!$C$4:$C$41</c:f>
                <c:numCache>
                  <c:formatCode>General</c:formatCode>
                  <c:ptCount val="38"/>
                  <c:pt idx="0">
                    <c:v>0.002</c:v>
                  </c:pt>
                  <c:pt idx="1">
                    <c:v>0.0031875</c:v>
                  </c:pt>
                  <c:pt idx="2">
                    <c:v>0.004375</c:v>
                  </c:pt>
                  <c:pt idx="3">
                    <c:v>0.0055625</c:v>
                  </c:pt>
                  <c:pt idx="4">
                    <c:v>0.00675</c:v>
                  </c:pt>
                  <c:pt idx="5">
                    <c:v>0.0079375</c:v>
                  </c:pt>
                  <c:pt idx="6">
                    <c:v>0.009125</c:v>
                  </c:pt>
                  <c:pt idx="7">
                    <c:v>0.0103125</c:v>
                  </c:pt>
                  <c:pt idx="8">
                    <c:v>0.0115</c:v>
                  </c:pt>
                  <c:pt idx="9">
                    <c:v>0.0126875</c:v>
                  </c:pt>
                  <c:pt idx="10">
                    <c:v>0.013875</c:v>
                  </c:pt>
                  <c:pt idx="11">
                    <c:v>0.0150625</c:v>
                  </c:pt>
                  <c:pt idx="12">
                    <c:v>0.01625</c:v>
                  </c:pt>
                  <c:pt idx="13">
                    <c:v>0.0174375</c:v>
                  </c:pt>
                  <c:pt idx="14">
                    <c:v>0.018625</c:v>
                  </c:pt>
                  <c:pt idx="15">
                    <c:v>0.0198125</c:v>
                  </c:pt>
                  <c:pt idx="16">
                    <c:v>0.021</c:v>
                  </c:pt>
                  <c:pt idx="17">
                    <c:v>0.0221875</c:v>
                  </c:pt>
                  <c:pt idx="18">
                    <c:v>0.023375</c:v>
                  </c:pt>
                  <c:pt idx="19">
                    <c:v>0.0245625</c:v>
                  </c:pt>
                  <c:pt idx="20">
                    <c:v>0.02575</c:v>
                  </c:pt>
                  <c:pt idx="21">
                    <c:v>0.0269375</c:v>
                  </c:pt>
                  <c:pt idx="22">
                    <c:v>0.028125</c:v>
                  </c:pt>
                  <c:pt idx="23">
                    <c:v>0.0293125</c:v>
                  </c:pt>
                  <c:pt idx="24">
                    <c:v>0.0305</c:v>
                  </c:pt>
                  <c:pt idx="25">
                    <c:v>0.0316875</c:v>
                  </c:pt>
                  <c:pt idx="26">
                    <c:v>0.032875</c:v>
                  </c:pt>
                  <c:pt idx="27">
                    <c:v>0.0340625</c:v>
                  </c:pt>
                  <c:pt idx="28">
                    <c:v>0.03525</c:v>
                  </c:pt>
                  <c:pt idx="29">
                    <c:v>0.0364375</c:v>
                  </c:pt>
                  <c:pt idx="30">
                    <c:v>0.037625</c:v>
                  </c:pt>
                  <c:pt idx="31">
                    <c:v>0.0388125</c:v>
                  </c:pt>
                  <c:pt idx="32">
                    <c:v>0.04</c:v>
                  </c:pt>
                  <c:pt idx="33">
                    <c:v>0.0411875</c:v>
                  </c:pt>
                  <c:pt idx="34">
                    <c:v>0.042375</c:v>
                  </c:pt>
                  <c:pt idx="35">
                    <c:v>0.0435625</c:v>
                  </c:pt>
                  <c:pt idx="36">
                    <c:v>0.04475</c:v>
                  </c:pt>
                  <c:pt idx="37">
                    <c:v>0.0459375</c:v>
                  </c:pt>
                </c:numCache>
              </c:numRef>
            </c:plus>
            <c:minus>
              <c:numRef>
                <c:f>'am.+6.D'!$C$4:$C$41</c:f>
                <c:numCache>
                  <c:formatCode>General</c:formatCode>
                  <c:ptCount val="38"/>
                  <c:pt idx="0">
                    <c:v>0.002</c:v>
                  </c:pt>
                  <c:pt idx="1">
                    <c:v>0.0031875</c:v>
                  </c:pt>
                  <c:pt idx="2">
                    <c:v>0.004375</c:v>
                  </c:pt>
                  <c:pt idx="3">
                    <c:v>0.0055625</c:v>
                  </c:pt>
                  <c:pt idx="4">
                    <c:v>0.00675</c:v>
                  </c:pt>
                  <c:pt idx="5">
                    <c:v>0.0079375</c:v>
                  </c:pt>
                  <c:pt idx="6">
                    <c:v>0.009125</c:v>
                  </c:pt>
                  <c:pt idx="7">
                    <c:v>0.0103125</c:v>
                  </c:pt>
                  <c:pt idx="8">
                    <c:v>0.0115</c:v>
                  </c:pt>
                  <c:pt idx="9">
                    <c:v>0.0126875</c:v>
                  </c:pt>
                  <c:pt idx="10">
                    <c:v>0.013875</c:v>
                  </c:pt>
                  <c:pt idx="11">
                    <c:v>0.0150625</c:v>
                  </c:pt>
                  <c:pt idx="12">
                    <c:v>0.01625</c:v>
                  </c:pt>
                  <c:pt idx="13">
                    <c:v>0.0174375</c:v>
                  </c:pt>
                  <c:pt idx="14">
                    <c:v>0.018625</c:v>
                  </c:pt>
                  <c:pt idx="15">
                    <c:v>0.0198125</c:v>
                  </c:pt>
                  <c:pt idx="16">
                    <c:v>0.021</c:v>
                  </c:pt>
                  <c:pt idx="17">
                    <c:v>0.0221875</c:v>
                  </c:pt>
                  <c:pt idx="18">
                    <c:v>0.023375</c:v>
                  </c:pt>
                  <c:pt idx="19">
                    <c:v>0.0245625</c:v>
                  </c:pt>
                  <c:pt idx="20">
                    <c:v>0.02575</c:v>
                  </c:pt>
                  <c:pt idx="21">
                    <c:v>0.0269375</c:v>
                  </c:pt>
                  <c:pt idx="22">
                    <c:v>0.028125</c:v>
                  </c:pt>
                  <c:pt idx="23">
                    <c:v>0.0293125</c:v>
                  </c:pt>
                  <c:pt idx="24">
                    <c:v>0.0305</c:v>
                  </c:pt>
                  <c:pt idx="25">
                    <c:v>0.0316875</c:v>
                  </c:pt>
                  <c:pt idx="26">
                    <c:v>0.032875</c:v>
                  </c:pt>
                  <c:pt idx="27">
                    <c:v>0.0340625</c:v>
                  </c:pt>
                  <c:pt idx="28">
                    <c:v>0.03525</c:v>
                  </c:pt>
                  <c:pt idx="29">
                    <c:v>0.0364375</c:v>
                  </c:pt>
                  <c:pt idx="30">
                    <c:v>0.037625</c:v>
                  </c:pt>
                  <c:pt idx="31">
                    <c:v>0.0388125</c:v>
                  </c:pt>
                  <c:pt idx="32">
                    <c:v>0.04</c:v>
                  </c:pt>
                  <c:pt idx="33">
                    <c:v>0.0411875</c:v>
                  </c:pt>
                  <c:pt idx="34">
                    <c:v>0.042375</c:v>
                  </c:pt>
                  <c:pt idx="35">
                    <c:v>0.0435625</c:v>
                  </c:pt>
                  <c:pt idx="36">
                    <c:v>0.04475</c:v>
                  </c:pt>
                  <c:pt idx="37">
                    <c:v>0.0459375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'am.+6.D'!$G$4:$G$41</c:f>
                <c:numCache>
                  <c:formatCode>General</c:formatCode>
                  <c:ptCount val="38"/>
                  <c:pt idx="0">
                    <c:v>0.101</c:v>
                  </c:pt>
                  <c:pt idx="1">
                    <c:v>0.1006</c:v>
                  </c:pt>
                  <c:pt idx="2">
                    <c:v>0.0958</c:v>
                  </c:pt>
                  <c:pt idx="3">
                    <c:v>0.0954</c:v>
                  </c:pt>
                  <c:pt idx="4">
                    <c:v>0.0906</c:v>
                  </c:pt>
                  <c:pt idx="5">
                    <c:v>0.0908</c:v>
                  </c:pt>
                  <c:pt idx="6">
                    <c:v>0.0852</c:v>
                  </c:pt>
                  <c:pt idx="7">
                    <c:v>0.0864</c:v>
                  </c:pt>
                  <c:pt idx="8">
                    <c:v>0.0814</c:v>
                  </c:pt>
                  <c:pt idx="9">
                    <c:v>0.083</c:v>
                  </c:pt>
                  <c:pt idx="10">
                    <c:v>0.078</c:v>
                  </c:pt>
                  <c:pt idx="11">
                    <c:v>0.0808</c:v>
                  </c:pt>
                  <c:pt idx="12">
                    <c:v>0.074</c:v>
                  </c:pt>
                  <c:pt idx="13">
                    <c:v>0.0772</c:v>
                  </c:pt>
                  <c:pt idx="14">
                    <c:v>0.0708</c:v>
                  </c:pt>
                  <c:pt idx="15">
                    <c:v>0.0746</c:v>
                  </c:pt>
                  <c:pt idx="16">
                    <c:v>0.0682</c:v>
                  </c:pt>
                  <c:pt idx="17">
                    <c:v>0.071</c:v>
                  </c:pt>
                  <c:pt idx="18">
                    <c:v>0.0666</c:v>
                  </c:pt>
                  <c:pt idx="19">
                    <c:v>0.068</c:v>
                  </c:pt>
                  <c:pt idx="20">
                    <c:v>0.0638</c:v>
                  </c:pt>
                  <c:pt idx="21">
                    <c:v>0.067</c:v>
                  </c:pt>
                  <c:pt idx="22">
                    <c:v>0.061</c:v>
                  </c:pt>
                  <c:pt idx="23">
                    <c:v>0.0648</c:v>
                  </c:pt>
                  <c:pt idx="24">
                    <c:v>0.0598</c:v>
                  </c:pt>
                  <c:pt idx="25">
                    <c:v>0.0626</c:v>
                  </c:pt>
                  <c:pt idx="26">
                    <c:v>0.0578</c:v>
                  </c:pt>
                  <c:pt idx="27">
                    <c:v>0.0606</c:v>
                  </c:pt>
                  <c:pt idx="28">
                    <c:v>0.0558</c:v>
                  </c:pt>
                  <c:pt idx="29">
                    <c:v>0.0588</c:v>
                  </c:pt>
                  <c:pt idx="30">
                    <c:v>0.054</c:v>
                  </c:pt>
                  <c:pt idx="31">
                    <c:v>0.057</c:v>
                  </c:pt>
                  <c:pt idx="32">
                    <c:v>0.052</c:v>
                  </c:pt>
                  <c:pt idx="33">
                    <c:v>0.0558</c:v>
                  </c:pt>
                  <c:pt idx="34">
                    <c:v>0.0504</c:v>
                  </c:pt>
                  <c:pt idx="35">
                    <c:v>0.054</c:v>
                  </c:pt>
                  <c:pt idx="36">
                    <c:v>0.0488</c:v>
                  </c:pt>
                  <c:pt idx="37">
                    <c:v>0.0528</c:v>
                  </c:pt>
                </c:numCache>
              </c:numRef>
            </c:plus>
            <c:minus>
              <c:numRef>
                <c:f>'am.+6.D'!$G$4:$G$41</c:f>
                <c:numCache>
                  <c:formatCode>General</c:formatCode>
                  <c:ptCount val="38"/>
                  <c:pt idx="0">
                    <c:v>0.101</c:v>
                  </c:pt>
                  <c:pt idx="1">
                    <c:v>0.1006</c:v>
                  </c:pt>
                  <c:pt idx="2">
                    <c:v>0.0958</c:v>
                  </c:pt>
                  <c:pt idx="3">
                    <c:v>0.0954</c:v>
                  </c:pt>
                  <c:pt idx="4">
                    <c:v>0.0906</c:v>
                  </c:pt>
                  <c:pt idx="5">
                    <c:v>0.0908</c:v>
                  </c:pt>
                  <c:pt idx="6">
                    <c:v>0.0852</c:v>
                  </c:pt>
                  <c:pt idx="7">
                    <c:v>0.0864</c:v>
                  </c:pt>
                  <c:pt idx="8">
                    <c:v>0.0814</c:v>
                  </c:pt>
                  <c:pt idx="9">
                    <c:v>0.083</c:v>
                  </c:pt>
                  <c:pt idx="10">
                    <c:v>0.078</c:v>
                  </c:pt>
                  <c:pt idx="11">
                    <c:v>0.0808</c:v>
                  </c:pt>
                  <c:pt idx="12">
                    <c:v>0.074</c:v>
                  </c:pt>
                  <c:pt idx="13">
                    <c:v>0.0772</c:v>
                  </c:pt>
                  <c:pt idx="14">
                    <c:v>0.0708</c:v>
                  </c:pt>
                  <c:pt idx="15">
                    <c:v>0.0746</c:v>
                  </c:pt>
                  <c:pt idx="16">
                    <c:v>0.0682</c:v>
                  </c:pt>
                  <c:pt idx="17">
                    <c:v>0.071</c:v>
                  </c:pt>
                  <c:pt idx="18">
                    <c:v>0.0666</c:v>
                  </c:pt>
                  <c:pt idx="19">
                    <c:v>0.068</c:v>
                  </c:pt>
                  <c:pt idx="20">
                    <c:v>0.0638</c:v>
                  </c:pt>
                  <c:pt idx="21">
                    <c:v>0.067</c:v>
                  </c:pt>
                  <c:pt idx="22">
                    <c:v>0.061</c:v>
                  </c:pt>
                  <c:pt idx="23">
                    <c:v>0.0648</c:v>
                  </c:pt>
                  <c:pt idx="24">
                    <c:v>0.0598</c:v>
                  </c:pt>
                  <c:pt idx="25">
                    <c:v>0.0626</c:v>
                  </c:pt>
                  <c:pt idx="26">
                    <c:v>0.0578</c:v>
                  </c:pt>
                  <c:pt idx="27">
                    <c:v>0.0606</c:v>
                  </c:pt>
                  <c:pt idx="28">
                    <c:v>0.0558</c:v>
                  </c:pt>
                  <c:pt idx="29">
                    <c:v>0.0588</c:v>
                  </c:pt>
                  <c:pt idx="30">
                    <c:v>0.054</c:v>
                  </c:pt>
                  <c:pt idx="31">
                    <c:v>0.057</c:v>
                  </c:pt>
                  <c:pt idx="32">
                    <c:v>0.052</c:v>
                  </c:pt>
                  <c:pt idx="33">
                    <c:v>0.0558</c:v>
                  </c:pt>
                  <c:pt idx="34">
                    <c:v>0.0504</c:v>
                  </c:pt>
                  <c:pt idx="35">
                    <c:v>0.054</c:v>
                  </c:pt>
                  <c:pt idx="36">
                    <c:v>0.0488</c:v>
                  </c:pt>
                  <c:pt idx="37">
                    <c:v>0.0528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'am.+6.D'!$B$4:$B$41</c:f>
              <c:numCache>
                <c:formatCode>0.000</c:formatCode>
                <c:ptCount val="38"/>
                <c:pt idx="0">
                  <c:v>0.0</c:v>
                </c:pt>
                <c:pt idx="1">
                  <c:v>0.2375</c:v>
                </c:pt>
                <c:pt idx="2">
                  <c:v>0.475</c:v>
                </c:pt>
                <c:pt idx="3">
                  <c:v>0.7125</c:v>
                </c:pt>
                <c:pt idx="4">
                  <c:v>0.95</c:v>
                </c:pt>
                <c:pt idx="5">
                  <c:v>1.1875</c:v>
                </c:pt>
                <c:pt idx="6">
                  <c:v>1.425</c:v>
                </c:pt>
                <c:pt idx="7">
                  <c:v>1.6625</c:v>
                </c:pt>
                <c:pt idx="8">
                  <c:v>1.9</c:v>
                </c:pt>
                <c:pt idx="9">
                  <c:v>2.1375</c:v>
                </c:pt>
                <c:pt idx="10">
                  <c:v>2.375</c:v>
                </c:pt>
                <c:pt idx="11">
                  <c:v>2.6125</c:v>
                </c:pt>
                <c:pt idx="12">
                  <c:v>2.85</c:v>
                </c:pt>
                <c:pt idx="13">
                  <c:v>3.0875</c:v>
                </c:pt>
                <c:pt idx="14" formatCode="0.00">
                  <c:v>3.325</c:v>
                </c:pt>
                <c:pt idx="15" formatCode="0.00">
                  <c:v>3.5625</c:v>
                </c:pt>
                <c:pt idx="16" formatCode="0.00">
                  <c:v>3.8</c:v>
                </c:pt>
                <c:pt idx="17" formatCode="0.00">
                  <c:v>4.0375</c:v>
                </c:pt>
                <c:pt idx="18" formatCode="0.00">
                  <c:v>4.274999999999999</c:v>
                </c:pt>
                <c:pt idx="19" formatCode="0.00">
                  <c:v>4.5125</c:v>
                </c:pt>
                <c:pt idx="20" formatCode="0.00">
                  <c:v>4.75</c:v>
                </c:pt>
                <c:pt idx="21" formatCode="0.00">
                  <c:v>4.9875</c:v>
                </c:pt>
                <c:pt idx="22" formatCode="0.00">
                  <c:v>5.225</c:v>
                </c:pt>
                <c:pt idx="23" formatCode="0.00">
                  <c:v>5.462499999999999</c:v>
                </c:pt>
                <c:pt idx="24" formatCode="0.00">
                  <c:v>5.699999999999999</c:v>
                </c:pt>
                <c:pt idx="25" formatCode="0.00">
                  <c:v>5.9375</c:v>
                </c:pt>
                <c:pt idx="26" formatCode="0.00">
                  <c:v>6.175</c:v>
                </c:pt>
                <c:pt idx="27" formatCode="0.00">
                  <c:v>6.4125</c:v>
                </c:pt>
                <c:pt idx="28" formatCode="0.00">
                  <c:v>6.649999999999999</c:v>
                </c:pt>
                <c:pt idx="29" formatCode="0.00">
                  <c:v>6.887499999999999</c:v>
                </c:pt>
                <c:pt idx="30" formatCode="0.00">
                  <c:v>7.125</c:v>
                </c:pt>
                <c:pt idx="31" formatCode="0.00">
                  <c:v>7.3625</c:v>
                </c:pt>
                <c:pt idx="32" formatCode="0.00">
                  <c:v>7.6</c:v>
                </c:pt>
                <c:pt idx="33" formatCode="0.00">
                  <c:v>7.837499999999999</c:v>
                </c:pt>
                <c:pt idx="34" formatCode="0.00">
                  <c:v>8.075</c:v>
                </c:pt>
                <c:pt idx="35" formatCode="0.00">
                  <c:v>8.3125</c:v>
                </c:pt>
                <c:pt idx="36" formatCode="0.00">
                  <c:v>8.549999999999998</c:v>
                </c:pt>
                <c:pt idx="37" formatCode="0.00">
                  <c:v>8.7875</c:v>
                </c:pt>
              </c:numCache>
            </c:numRef>
          </c:xVal>
          <c:yVal>
            <c:numRef>
              <c:f>'am.+6.D'!$F$4:$F$41</c:f>
              <c:numCache>
                <c:formatCode>0.00</c:formatCode>
                <c:ptCount val="38"/>
                <c:pt idx="0">
                  <c:v>4.899999999999999</c:v>
                </c:pt>
                <c:pt idx="1">
                  <c:v>4.68</c:v>
                </c:pt>
                <c:pt idx="2">
                  <c:v>4.64</c:v>
                </c:pt>
                <c:pt idx="3">
                  <c:v>4.42</c:v>
                </c:pt>
                <c:pt idx="4">
                  <c:v>4.38</c:v>
                </c:pt>
                <c:pt idx="5">
                  <c:v>4.19</c:v>
                </c:pt>
                <c:pt idx="6">
                  <c:v>4.109999999999999</c:v>
                </c:pt>
                <c:pt idx="7">
                  <c:v>3.97</c:v>
                </c:pt>
                <c:pt idx="8">
                  <c:v>3.92</c:v>
                </c:pt>
                <c:pt idx="9">
                  <c:v>3.8</c:v>
                </c:pt>
                <c:pt idx="10">
                  <c:v>3.75</c:v>
                </c:pt>
                <c:pt idx="11">
                  <c:v>3.69</c:v>
                </c:pt>
                <c:pt idx="12">
                  <c:v>3.55</c:v>
                </c:pt>
                <c:pt idx="13">
                  <c:v>3.51</c:v>
                </c:pt>
                <c:pt idx="14">
                  <c:v>3.39</c:v>
                </c:pt>
                <c:pt idx="15">
                  <c:v>3.38</c:v>
                </c:pt>
                <c:pt idx="16">
                  <c:v>3.26</c:v>
                </c:pt>
                <c:pt idx="17">
                  <c:v>3.2</c:v>
                </c:pt>
                <c:pt idx="18">
                  <c:v>3.18</c:v>
                </c:pt>
                <c:pt idx="19">
                  <c:v>3.05</c:v>
                </c:pt>
                <c:pt idx="20">
                  <c:v>3.04</c:v>
                </c:pt>
                <c:pt idx="21">
                  <c:v>3.0</c:v>
                </c:pt>
                <c:pt idx="22">
                  <c:v>2.9</c:v>
                </c:pt>
                <c:pt idx="23">
                  <c:v>2.89</c:v>
                </c:pt>
                <c:pt idx="24">
                  <c:v>2.84</c:v>
                </c:pt>
                <c:pt idx="25">
                  <c:v>2.78</c:v>
                </c:pt>
                <c:pt idx="26">
                  <c:v>2.74</c:v>
                </c:pt>
                <c:pt idx="27">
                  <c:v>2.68</c:v>
                </c:pt>
                <c:pt idx="28">
                  <c:v>2.64</c:v>
                </c:pt>
                <c:pt idx="29">
                  <c:v>2.59</c:v>
                </c:pt>
                <c:pt idx="30">
                  <c:v>2.55</c:v>
                </c:pt>
                <c:pt idx="31">
                  <c:v>2.5</c:v>
                </c:pt>
                <c:pt idx="32">
                  <c:v>2.45</c:v>
                </c:pt>
                <c:pt idx="33">
                  <c:v>2.44</c:v>
                </c:pt>
                <c:pt idx="34">
                  <c:v>2.37</c:v>
                </c:pt>
                <c:pt idx="35">
                  <c:v>2.35</c:v>
                </c:pt>
                <c:pt idx="36">
                  <c:v>2.29</c:v>
                </c:pt>
                <c:pt idx="37">
                  <c:v>2.29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815000"/>
        <c:axId val="2066807688"/>
      </c:scatterChart>
      <c:valAx>
        <c:axId val="2066815000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4886595749165"/>
              <c:y val="0.91411248317784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6807688"/>
        <c:crosses val="autoZero"/>
        <c:crossBetween val="midCat"/>
      </c:valAx>
      <c:valAx>
        <c:axId val="2066807688"/>
        <c:scaling>
          <c:orientation val="minMax"/>
          <c:min val="2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14006650653037"/>
              <c:y val="0.42331383449175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6815000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fluide visqueux (modèle approximatif)</a:t>
            </a:r>
          </a:p>
        </c:rich>
      </c:tx>
      <c:layout>
        <c:manualLayout>
          <c:xMode val="edge"/>
          <c:yMode val="edge"/>
          <c:x val="0.2630720003702"/>
          <c:y val="0.0305811310837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9673541568349"/>
          <c:y val="0.152905655418743"/>
          <c:w val="0.88398728074707"/>
          <c:h val="0.6941916756010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5076184819497"/>
                  <c:y val="-0.498080546192783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Geneva"/>
                      <a:ea typeface="Geneva"/>
                      <a:cs typeface="Genev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'am.+6.D'!$C$4:$C$41</c:f>
                <c:numCache>
                  <c:formatCode>General</c:formatCode>
                  <c:ptCount val="38"/>
                  <c:pt idx="0">
                    <c:v>0.002</c:v>
                  </c:pt>
                  <c:pt idx="1">
                    <c:v>0.0031875</c:v>
                  </c:pt>
                  <c:pt idx="2">
                    <c:v>0.004375</c:v>
                  </c:pt>
                  <c:pt idx="3">
                    <c:v>0.0055625</c:v>
                  </c:pt>
                  <c:pt idx="4">
                    <c:v>0.00675</c:v>
                  </c:pt>
                  <c:pt idx="5">
                    <c:v>0.0079375</c:v>
                  </c:pt>
                  <c:pt idx="6">
                    <c:v>0.009125</c:v>
                  </c:pt>
                  <c:pt idx="7">
                    <c:v>0.0103125</c:v>
                  </c:pt>
                  <c:pt idx="8">
                    <c:v>0.0115</c:v>
                  </c:pt>
                  <c:pt idx="9">
                    <c:v>0.0126875</c:v>
                  </c:pt>
                  <c:pt idx="10">
                    <c:v>0.013875</c:v>
                  </c:pt>
                  <c:pt idx="11">
                    <c:v>0.0150625</c:v>
                  </c:pt>
                  <c:pt idx="12">
                    <c:v>0.01625</c:v>
                  </c:pt>
                  <c:pt idx="13">
                    <c:v>0.0174375</c:v>
                  </c:pt>
                  <c:pt idx="14">
                    <c:v>0.018625</c:v>
                  </c:pt>
                  <c:pt idx="15">
                    <c:v>0.0198125</c:v>
                  </c:pt>
                  <c:pt idx="16">
                    <c:v>0.021</c:v>
                  </c:pt>
                  <c:pt idx="17">
                    <c:v>0.0221875</c:v>
                  </c:pt>
                  <c:pt idx="18">
                    <c:v>0.023375</c:v>
                  </c:pt>
                  <c:pt idx="19">
                    <c:v>0.0245625</c:v>
                  </c:pt>
                  <c:pt idx="20">
                    <c:v>0.02575</c:v>
                  </c:pt>
                  <c:pt idx="21">
                    <c:v>0.0269375</c:v>
                  </c:pt>
                  <c:pt idx="22">
                    <c:v>0.028125</c:v>
                  </c:pt>
                  <c:pt idx="23">
                    <c:v>0.0293125</c:v>
                  </c:pt>
                  <c:pt idx="24">
                    <c:v>0.0305</c:v>
                  </c:pt>
                  <c:pt idx="25">
                    <c:v>0.0316875</c:v>
                  </c:pt>
                  <c:pt idx="26">
                    <c:v>0.032875</c:v>
                  </c:pt>
                  <c:pt idx="27">
                    <c:v>0.0340625</c:v>
                  </c:pt>
                  <c:pt idx="28">
                    <c:v>0.03525</c:v>
                  </c:pt>
                  <c:pt idx="29">
                    <c:v>0.0364375</c:v>
                  </c:pt>
                  <c:pt idx="30">
                    <c:v>0.037625</c:v>
                  </c:pt>
                  <c:pt idx="31">
                    <c:v>0.0388125</c:v>
                  </c:pt>
                  <c:pt idx="32">
                    <c:v>0.04</c:v>
                  </c:pt>
                  <c:pt idx="33">
                    <c:v>0.0411875</c:v>
                  </c:pt>
                  <c:pt idx="34">
                    <c:v>0.042375</c:v>
                  </c:pt>
                  <c:pt idx="35">
                    <c:v>0.0435625</c:v>
                  </c:pt>
                  <c:pt idx="36">
                    <c:v>0.04475</c:v>
                  </c:pt>
                  <c:pt idx="37">
                    <c:v>0.0459375</c:v>
                  </c:pt>
                </c:numCache>
              </c:numRef>
            </c:plus>
            <c:minus>
              <c:numRef>
                <c:f>'am.+6.D'!$C$4:$C$41</c:f>
                <c:numCache>
                  <c:formatCode>General</c:formatCode>
                  <c:ptCount val="38"/>
                  <c:pt idx="0">
                    <c:v>0.002</c:v>
                  </c:pt>
                  <c:pt idx="1">
                    <c:v>0.0031875</c:v>
                  </c:pt>
                  <c:pt idx="2">
                    <c:v>0.004375</c:v>
                  </c:pt>
                  <c:pt idx="3">
                    <c:v>0.0055625</c:v>
                  </c:pt>
                  <c:pt idx="4">
                    <c:v>0.00675</c:v>
                  </c:pt>
                  <c:pt idx="5">
                    <c:v>0.0079375</c:v>
                  </c:pt>
                  <c:pt idx="6">
                    <c:v>0.009125</c:v>
                  </c:pt>
                  <c:pt idx="7">
                    <c:v>0.0103125</c:v>
                  </c:pt>
                  <c:pt idx="8">
                    <c:v>0.0115</c:v>
                  </c:pt>
                  <c:pt idx="9">
                    <c:v>0.0126875</c:v>
                  </c:pt>
                  <c:pt idx="10">
                    <c:v>0.013875</c:v>
                  </c:pt>
                  <c:pt idx="11">
                    <c:v>0.0150625</c:v>
                  </c:pt>
                  <c:pt idx="12">
                    <c:v>0.01625</c:v>
                  </c:pt>
                  <c:pt idx="13">
                    <c:v>0.0174375</c:v>
                  </c:pt>
                  <c:pt idx="14">
                    <c:v>0.018625</c:v>
                  </c:pt>
                  <c:pt idx="15">
                    <c:v>0.0198125</c:v>
                  </c:pt>
                  <c:pt idx="16">
                    <c:v>0.021</c:v>
                  </c:pt>
                  <c:pt idx="17">
                    <c:v>0.0221875</c:v>
                  </c:pt>
                  <c:pt idx="18">
                    <c:v>0.023375</c:v>
                  </c:pt>
                  <c:pt idx="19">
                    <c:v>0.0245625</c:v>
                  </c:pt>
                  <c:pt idx="20">
                    <c:v>0.02575</c:v>
                  </c:pt>
                  <c:pt idx="21">
                    <c:v>0.0269375</c:v>
                  </c:pt>
                  <c:pt idx="22">
                    <c:v>0.028125</c:v>
                  </c:pt>
                  <c:pt idx="23">
                    <c:v>0.0293125</c:v>
                  </c:pt>
                  <c:pt idx="24">
                    <c:v>0.0305</c:v>
                  </c:pt>
                  <c:pt idx="25">
                    <c:v>0.0316875</c:v>
                  </c:pt>
                  <c:pt idx="26">
                    <c:v>0.032875</c:v>
                  </c:pt>
                  <c:pt idx="27">
                    <c:v>0.0340625</c:v>
                  </c:pt>
                  <c:pt idx="28">
                    <c:v>0.03525</c:v>
                  </c:pt>
                  <c:pt idx="29">
                    <c:v>0.0364375</c:v>
                  </c:pt>
                  <c:pt idx="30">
                    <c:v>0.037625</c:v>
                  </c:pt>
                  <c:pt idx="31">
                    <c:v>0.0388125</c:v>
                  </c:pt>
                  <c:pt idx="32">
                    <c:v>0.04</c:v>
                  </c:pt>
                  <c:pt idx="33">
                    <c:v>0.0411875</c:v>
                  </c:pt>
                  <c:pt idx="34">
                    <c:v>0.042375</c:v>
                  </c:pt>
                  <c:pt idx="35">
                    <c:v>0.0435625</c:v>
                  </c:pt>
                  <c:pt idx="36">
                    <c:v>0.04475</c:v>
                  </c:pt>
                  <c:pt idx="37">
                    <c:v>0.0459375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'am.+6.D'!$I$4:$I$41</c:f>
                <c:numCache>
                  <c:formatCode>General</c:formatCode>
                  <c:ptCount val="38"/>
                  <c:pt idx="0">
                    <c:v>0.0206122448979592</c:v>
                  </c:pt>
                  <c:pt idx="1">
                    <c:v>0.0214957264957265</c:v>
                  </c:pt>
                  <c:pt idx="2">
                    <c:v>0.0206465517241379</c:v>
                  </c:pt>
                  <c:pt idx="3">
                    <c:v>0.0215837104072398</c:v>
                  </c:pt>
                  <c:pt idx="4">
                    <c:v>0.0206849315068493</c:v>
                  </c:pt>
                  <c:pt idx="5">
                    <c:v>0.0216706443914081</c:v>
                  </c:pt>
                  <c:pt idx="6">
                    <c:v>0.0207299270072993</c:v>
                  </c:pt>
                  <c:pt idx="7">
                    <c:v>0.0217632241813602</c:v>
                  </c:pt>
                  <c:pt idx="8">
                    <c:v>0.020765306122449</c:v>
                  </c:pt>
                  <c:pt idx="9">
                    <c:v>0.0218421052631579</c:v>
                  </c:pt>
                  <c:pt idx="10">
                    <c:v>0.0208</c:v>
                  </c:pt>
                  <c:pt idx="11">
                    <c:v>0.0218970189701897</c:v>
                  </c:pt>
                  <c:pt idx="12">
                    <c:v>0.0208450704225352</c:v>
                  </c:pt>
                  <c:pt idx="13">
                    <c:v>0.021994301994302</c:v>
                  </c:pt>
                  <c:pt idx="14">
                    <c:v>0.0208849557522124</c:v>
                  </c:pt>
                  <c:pt idx="15">
                    <c:v>0.0220710059171598</c:v>
                  </c:pt>
                  <c:pt idx="16">
                    <c:v>0.020920245398773</c:v>
                  </c:pt>
                  <c:pt idx="17">
                    <c:v>0.0221875</c:v>
                  </c:pt>
                  <c:pt idx="18">
                    <c:v>0.0209433962264151</c:v>
                  </c:pt>
                  <c:pt idx="19">
                    <c:v>0.0222950819672131</c:v>
                  </c:pt>
                  <c:pt idx="20">
                    <c:v>0.0209868421052632</c:v>
                  </c:pt>
                  <c:pt idx="21">
                    <c:v>0.0223333333333333</c:v>
                  </c:pt>
                  <c:pt idx="22">
                    <c:v>0.0210344827586207</c:v>
                  </c:pt>
                  <c:pt idx="23">
                    <c:v>0.0224221453287197</c:v>
                  </c:pt>
                  <c:pt idx="24">
                    <c:v>0.021056338028169</c:v>
                  </c:pt>
                  <c:pt idx="25">
                    <c:v>0.0225179856115108</c:v>
                  </c:pt>
                  <c:pt idx="26">
                    <c:v>0.0210948905109489</c:v>
                  </c:pt>
                  <c:pt idx="27">
                    <c:v>0.0226119402985075</c:v>
                  </c:pt>
                  <c:pt idx="28">
                    <c:v>0.0211363636363636</c:v>
                  </c:pt>
                  <c:pt idx="29">
                    <c:v>0.0227027027027027</c:v>
                  </c:pt>
                  <c:pt idx="30">
                    <c:v>0.0211764705882353</c:v>
                  </c:pt>
                  <c:pt idx="31">
                    <c:v>0.0228</c:v>
                  </c:pt>
                  <c:pt idx="32">
                    <c:v>0.0212244897959184</c:v>
                  </c:pt>
                  <c:pt idx="33">
                    <c:v>0.0228688524590164</c:v>
                  </c:pt>
                  <c:pt idx="34">
                    <c:v>0.0212658227848101</c:v>
                  </c:pt>
                  <c:pt idx="35">
                    <c:v>0.0229787234042553</c:v>
                  </c:pt>
                  <c:pt idx="36">
                    <c:v>0.0213100436681223</c:v>
                  </c:pt>
                  <c:pt idx="37">
                    <c:v>0.023056768558952</c:v>
                  </c:pt>
                </c:numCache>
              </c:numRef>
            </c:plus>
            <c:minus>
              <c:numRef>
                <c:f>'am.+6.D'!$I$4:$I$41</c:f>
                <c:numCache>
                  <c:formatCode>General</c:formatCode>
                  <c:ptCount val="38"/>
                  <c:pt idx="0">
                    <c:v>0.0206122448979592</c:v>
                  </c:pt>
                  <c:pt idx="1">
                    <c:v>0.0214957264957265</c:v>
                  </c:pt>
                  <c:pt idx="2">
                    <c:v>0.0206465517241379</c:v>
                  </c:pt>
                  <c:pt idx="3">
                    <c:v>0.0215837104072398</c:v>
                  </c:pt>
                  <c:pt idx="4">
                    <c:v>0.0206849315068493</c:v>
                  </c:pt>
                  <c:pt idx="5">
                    <c:v>0.0216706443914081</c:v>
                  </c:pt>
                  <c:pt idx="6">
                    <c:v>0.0207299270072993</c:v>
                  </c:pt>
                  <c:pt idx="7">
                    <c:v>0.0217632241813602</c:v>
                  </c:pt>
                  <c:pt idx="8">
                    <c:v>0.020765306122449</c:v>
                  </c:pt>
                  <c:pt idx="9">
                    <c:v>0.0218421052631579</c:v>
                  </c:pt>
                  <c:pt idx="10">
                    <c:v>0.0208</c:v>
                  </c:pt>
                  <c:pt idx="11">
                    <c:v>0.0218970189701897</c:v>
                  </c:pt>
                  <c:pt idx="12">
                    <c:v>0.0208450704225352</c:v>
                  </c:pt>
                  <c:pt idx="13">
                    <c:v>0.021994301994302</c:v>
                  </c:pt>
                  <c:pt idx="14">
                    <c:v>0.0208849557522124</c:v>
                  </c:pt>
                  <c:pt idx="15">
                    <c:v>0.0220710059171598</c:v>
                  </c:pt>
                  <c:pt idx="16">
                    <c:v>0.020920245398773</c:v>
                  </c:pt>
                  <c:pt idx="17">
                    <c:v>0.0221875</c:v>
                  </c:pt>
                  <c:pt idx="18">
                    <c:v>0.0209433962264151</c:v>
                  </c:pt>
                  <c:pt idx="19">
                    <c:v>0.0222950819672131</c:v>
                  </c:pt>
                  <c:pt idx="20">
                    <c:v>0.0209868421052632</c:v>
                  </c:pt>
                  <c:pt idx="21">
                    <c:v>0.0223333333333333</c:v>
                  </c:pt>
                  <c:pt idx="22">
                    <c:v>0.0210344827586207</c:v>
                  </c:pt>
                  <c:pt idx="23">
                    <c:v>0.0224221453287197</c:v>
                  </c:pt>
                  <c:pt idx="24">
                    <c:v>0.021056338028169</c:v>
                  </c:pt>
                  <c:pt idx="25">
                    <c:v>0.0225179856115108</c:v>
                  </c:pt>
                  <c:pt idx="26">
                    <c:v>0.0210948905109489</c:v>
                  </c:pt>
                  <c:pt idx="27">
                    <c:v>0.0226119402985075</c:v>
                  </c:pt>
                  <c:pt idx="28">
                    <c:v>0.0211363636363636</c:v>
                  </c:pt>
                  <c:pt idx="29">
                    <c:v>0.0227027027027027</c:v>
                  </c:pt>
                  <c:pt idx="30">
                    <c:v>0.0211764705882353</c:v>
                  </c:pt>
                  <c:pt idx="31">
                    <c:v>0.0228</c:v>
                  </c:pt>
                  <c:pt idx="32">
                    <c:v>0.0212244897959184</c:v>
                  </c:pt>
                  <c:pt idx="33">
                    <c:v>0.0228688524590164</c:v>
                  </c:pt>
                  <c:pt idx="34">
                    <c:v>0.0212658227848101</c:v>
                  </c:pt>
                  <c:pt idx="35">
                    <c:v>0.0229787234042553</c:v>
                  </c:pt>
                  <c:pt idx="36">
                    <c:v>0.0213100436681223</c:v>
                  </c:pt>
                  <c:pt idx="37">
                    <c:v>0.023056768558952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'am.+6.D'!$B$4:$B$41</c:f>
              <c:numCache>
                <c:formatCode>0.000</c:formatCode>
                <c:ptCount val="38"/>
                <c:pt idx="0">
                  <c:v>0.0</c:v>
                </c:pt>
                <c:pt idx="1">
                  <c:v>0.2375</c:v>
                </c:pt>
                <c:pt idx="2">
                  <c:v>0.475</c:v>
                </c:pt>
                <c:pt idx="3">
                  <c:v>0.7125</c:v>
                </c:pt>
                <c:pt idx="4">
                  <c:v>0.95</c:v>
                </c:pt>
                <c:pt idx="5">
                  <c:v>1.1875</c:v>
                </c:pt>
                <c:pt idx="6">
                  <c:v>1.425</c:v>
                </c:pt>
                <c:pt idx="7">
                  <c:v>1.6625</c:v>
                </c:pt>
                <c:pt idx="8">
                  <c:v>1.9</c:v>
                </c:pt>
                <c:pt idx="9">
                  <c:v>2.1375</c:v>
                </c:pt>
                <c:pt idx="10">
                  <c:v>2.375</c:v>
                </c:pt>
                <c:pt idx="11">
                  <c:v>2.6125</c:v>
                </c:pt>
                <c:pt idx="12">
                  <c:v>2.85</c:v>
                </c:pt>
                <c:pt idx="13">
                  <c:v>3.0875</c:v>
                </c:pt>
                <c:pt idx="14" formatCode="0.00">
                  <c:v>3.325</c:v>
                </c:pt>
                <c:pt idx="15" formatCode="0.00">
                  <c:v>3.5625</c:v>
                </c:pt>
                <c:pt idx="16" formatCode="0.00">
                  <c:v>3.8</c:v>
                </c:pt>
                <c:pt idx="17" formatCode="0.00">
                  <c:v>4.0375</c:v>
                </c:pt>
                <c:pt idx="18" formatCode="0.00">
                  <c:v>4.274999999999999</c:v>
                </c:pt>
                <c:pt idx="19" formatCode="0.00">
                  <c:v>4.5125</c:v>
                </c:pt>
                <c:pt idx="20" formatCode="0.00">
                  <c:v>4.75</c:v>
                </c:pt>
                <c:pt idx="21" formatCode="0.00">
                  <c:v>4.9875</c:v>
                </c:pt>
                <c:pt idx="22" formatCode="0.00">
                  <c:v>5.225</c:v>
                </c:pt>
                <c:pt idx="23" formatCode="0.00">
                  <c:v>5.462499999999999</c:v>
                </c:pt>
                <c:pt idx="24" formatCode="0.00">
                  <c:v>5.699999999999999</c:v>
                </c:pt>
                <c:pt idx="25" formatCode="0.00">
                  <c:v>5.9375</c:v>
                </c:pt>
                <c:pt idx="26" formatCode="0.00">
                  <c:v>6.175</c:v>
                </c:pt>
                <c:pt idx="27" formatCode="0.00">
                  <c:v>6.4125</c:v>
                </c:pt>
                <c:pt idx="28" formatCode="0.00">
                  <c:v>6.649999999999999</c:v>
                </c:pt>
                <c:pt idx="29" formatCode="0.00">
                  <c:v>6.887499999999999</c:v>
                </c:pt>
                <c:pt idx="30" formatCode="0.00">
                  <c:v>7.125</c:v>
                </c:pt>
                <c:pt idx="31" formatCode="0.00">
                  <c:v>7.3625</c:v>
                </c:pt>
                <c:pt idx="32" formatCode="0.00">
                  <c:v>7.6</c:v>
                </c:pt>
                <c:pt idx="33" formatCode="0.00">
                  <c:v>7.837499999999999</c:v>
                </c:pt>
                <c:pt idx="34" formatCode="0.00">
                  <c:v>8.075</c:v>
                </c:pt>
                <c:pt idx="35" formatCode="0.00">
                  <c:v>8.3125</c:v>
                </c:pt>
                <c:pt idx="36" formatCode="0.00">
                  <c:v>8.549999999999998</c:v>
                </c:pt>
                <c:pt idx="37" formatCode="0.00">
                  <c:v>8.7875</c:v>
                </c:pt>
              </c:numCache>
            </c:numRef>
          </c:xVal>
          <c:yVal>
            <c:numRef>
              <c:f>'am.+6.D'!$H$4:$H$41</c:f>
              <c:numCache>
                <c:formatCode>0.000</c:formatCode>
                <c:ptCount val="38"/>
                <c:pt idx="0">
                  <c:v>1.589235205116581</c:v>
                </c:pt>
                <c:pt idx="1">
                  <c:v>1.543298109929556</c:v>
                </c:pt>
                <c:pt idx="2">
                  <c:v>1.534714366238164</c:v>
                </c:pt>
                <c:pt idx="3">
                  <c:v>1.486139696089607</c:v>
                </c:pt>
                <c:pt idx="4">
                  <c:v>1.477048724388355</c:v>
                </c:pt>
                <c:pt idx="5">
                  <c:v>1.432700733934046</c:v>
                </c:pt>
                <c:pt idx="6">
                  <c:v>1.413423028508143</c:v>
                </c:pt>
                <c:pt idx="7">
                  <c:v>1.378766094699099</c:v>
                </c:pt>
                <c:pt idx="8">
                  <c:v>1.366091653802371</c:v>
                </c:pt>
                <c:pt idx="9">
                  <c:v>1.33500106673234</c:v>
                </c:pt>
                <c:pt idx="10">
                  <c:v>1.321755839982319</c:v>
                </c:pt>
                <c:pt idx="11">
                  <c:v>1.305626458052436</c:v>
                </c:pt>
                <c:pt idx="12">
                  <c:v>1.266947603487325</c:v>
                </c:pt>
                <c:pt idx="13">
                  <c:v>1.255616037477774</c:v>
                </c:pt>
                <c:pt idx="14">
                  <c:v>1.22082992139236</c:v>
                </c:pt>
                <c:pt idx="15">
                  <c:v>1.217875709494927</c:v>
                </c:pt>
                <c:pt idx="16">
                  <c:v>1.181727195378616</c:v>
                </c:pt>
                <c:pt idx="17">
                  <c:v>1.163150809805681</c:v>
                </c:pt>
                <c:pt idx="18">
                  <c:v>1.156881196792086</c:v>
                </c:pt>
                <c:pt idx="19">
                  <c:v>1.11514159061932</c:v>
                </c:pt>
                <c:pt idx="20">
                  <c:v>1.11185751541813</c:v>
                </c:pt>
                <c:pt idx="21">
                  <c:v>1.09861228866811</c:v>
                </c:pt>
                <c:pt idx="22">
                  <c:v>1.064710736992428</c:v>
                </c:pt>
                <c:pt idx="23">
                  <c:v>1.061256502124341</c:v>
                </c:pt>
                <c:pt idx="24">
                  <c:v>1.043804052173115</c:v>
                </c:pt>
                <c:pt idx="25">
                  <c:v>1.022450927702546</c:v>
                </c:pt>
                <c:pt idx="26">
                  <c:v>1.007957920399979</c:v>
                </c:pt>
                <c:pt idx="27">
                  <c:v>0.985816794522765</c:v>
                </c:pt>
                <c:pt idx="28">
                  <c:v>0.970778917158225</c:v>
                </c:pt>
                <c:pt idx="29">
                  <c:v>0.951657875711446</c:v>
                </c:pt>
                <c:pt idx="30">
                  <c:v>0.936093359170335</c:v>
                </c:pt>
                <c:pt idx="31">
                  <c:v>0.916290731874155</c:v>
                </c:pt>
                <c:pt idx="32">
                  <c:v>0.896088024556636</c:v>
                </c:pt>
                <c:pt idx="33">
                  <c:v>0.89199803930511</c:v>
                </c:pt>
                <c:pt idx="34">
                  <c:v>0.86288995514704</c:v>
                </c:pt>
                <c:pt idx="35">
                  <c:v>0.854415328156068</c:v>
                </c:pt>
                <c:pt idx="36">
                  <c:v>0.828551817566148</c:v>
                </c:pt>
                <c:pt idx="37">
                  <c:v>0.828551817566148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6759768"/>
        <c:axId val="2066752952"/>
      </c:scatterChart>
      <c:valAx>
        <c:axId val="2066759768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3268174621253"/>
              <c:y val="0.9174339325124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6752952"/>
        <c:crosses val="autoZero"/>
        <c:crossBetween val="midCat"/>
      </c:valAx>
      <c:valAx>
        <c:axId val="2066752952"/>
        <c:scaling>
          <c:orientation val="minMax"/>
          <c:min val="0.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ln(abs(u-u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))</a:t>
                </a:r>
              </a:p>
            </c:rich>
          </c:tx>
          <c:layout>
            <c:manualLayout>
              <c:xMode val="edge"/>
              <c:yMode val="edge"/>
              <c:x val="0.00980392547963479"/>
              <c:y val="0.40367093030548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6759768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fluide turbulent (le meilleur modèle)</a:t>
            </a:r>
          </a:p>
        </c:rich>
      </c:tx>
      <c:layout>
        <c:manualLayout>
          <c:xMode val="edge"/>
          <c:yMode val="edge"/>
          <c:x val="0.266332093952991"/>
          <c:y val="0.030395170611075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71525877312796"/>
          <c:y val="0.151975853055379"/>
          <c:w val="0.871023200349404"/>
          <c:h val="0.69604940699363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361115305655163"/>
                  <c:y val="0.0813753603375158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Geneva"/>
                      <a:ea typeface="Geneva"/>
                      <a:cs typeface="Genev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'am.+6.D'!$C$4:$C$41</c:f>
                <c:numCache>
                  <c:formatCode>General</c:formatCode>
                  <c:ptCount val="38"/>
                  <c:pt idx="0">
                    <c:v>0.002</c:v>
                  </c:pt>
                  <c:pt idx="1">
                    <c:v>0.0031875</c:v>
                  </c:pt>
                  <c:pt idx="2">
                    <c:v>0.004375</c:v>
                  </c:pt>
                  <c:pt idx="3">
                    <c:v>0.0055625</c:v>
                  </c:pt>
                  <c:pt idx="4">
                    <c:v>0.00675</c:v>
                  </c:pt>
                  <c:pt idx="5">
                    <c:v>0.0079375</c:v>
                  </c:pt>
                  <c:pt idx="6">
                    <c:v>0.009125</c:v>
                  </c:pt>
                  <c:pt idx="7">
                    <c:v>0.0103125</c:v>
                  </c:pt>
                  <c:pt idx="8">
                    <c:v>0.0115</c:v>
                  </c:pt>
                  <c:pt idx="9">
                    <c:v>0.0126875</c:v>
                  </c:pt>
                  <c:pt idx="10">
                    <c:v>0.013875</c:v>
                  </c:pt>
                  <c:pt idx="11">
                    <c:v>0.0150625</c:v>
                  </c:pt>
                  <c:pt idx="12">
                    <c:v>0.01625</c:v>
                  </c:pt>
                  <c:pt idx="13">
                    <c:v>0.0174375</c:v>
                  </c:pt>
                  <c:pt idx="14">
                    <c:v>0.018625</c:v>
                  </c:pt>
                  <c:pt idx="15">
                    <c:v>0.0198125</c:v>
                  </c:pt>
                  <c:pt idx="16">
                    <c:v>0.021</c:v>
                  </c:pt>
                  <c:pt idx="17">
                    <c:v>0.0221875</c:v>
                  </c:pt>
                  <c:pt idx="18">
                    <c:v>0.023375</c:v>
                  </c:pt>
                  <c:pt idx="19">
                    <c:v>0.0245625</c:v>
                  </c:pt>
                  <c:pt idx="20">
                    <c:v>0.02575</c:v>
                  </c:pt>
                  <c:pt idx="21">
                    <c:v>0.0269375</c:v>
                  </c:pt>
                  <c:pt idx="22">
                    <c:v>0.028125</c:v>
                  </c:pt>
                  <c:pt idx="23">
                    <c:v>0.0293125</c:v>
                  </c:pt>
                  <c:pt idx="24">
                    <c:v>0.0305</c:v>
                  </c:pt>
                  <c:pt idx="25">
                    <c:v>0.0316875</c:v>
                  </c:pt>
                  <c:pt idx="26">
                    <c:v>0.032875</c:v>
                  </c:pt>
                  <c:pt idx="27">
                    <c:v>0.0340625</c:v>
                  </c:pt>
                  <c:pt idx="28">
                    <c:v>0.03525</c:v>
                  </c:pt>
                  <c:pt idx="29">
                    <c:v>0.0364375</c:v>
                  </c:pt>
                  <c:pt idx="30">
                    <c:v>0.037625</c:v>
                  </c:pt>
                  <c:pt idx="31">
                    <c:v>0.0388125</c:v>
                  </c:pt>
                  <c:pt idx="32">
                    <c:v>0.04</c:v>
                  </c:pt>
                  <c:pt idx="33">
                    <c:v>0.0411875</c:v>
                  </c:pt>
                  <c:pt idx="34">
                    <c:v>0.042375</c:v>
                  </c:pt>
                  <c:pt idx="35">
                    <c:v>0.0435625</c:v>
                  </c:pt>
                  <c:pt idx="36">
                    <c:v>0.04475</c:v>
                  </c:pt>
                  <c:pt idx="37">
                    <c:v>0.0459375</c:v>
                  </c:pt>
                </c:numCache>
              </c:numRef>
            </c:plus>
            <c:minus>
              <c:numRef>
                <c:f>'am.+6.D'!$C$4:$C$41</c:f>
                <c:numCache>
                  <c:formatCode>General</c:formatCode>
                  <c:ptCount val="38"/>
                  <c:pt idx="0">
                    <c:v>0.002</c:v>
                  </c:pt>
                  <c:pt idx="1">
                    <c:v>0.0031875</c:v>
                  </c:pt>
                  <c:pt idx="2">
                    <c:v>0.004375</c:v>
                  </c:pt>
                  <c:pt idx="3">
                    <c:v>0.0055625</c:v>
                  </c:pt>
                  <c:pt idx="4">
                    <c:v>0.00675</c:v>
                  </c:pt>
                  <c:pt idx="5">
                    <c:v>0.0079375</c:v>
                  </c:pt>
                  <c:pt idx="6">
                    <c:v>0.009125</c:v>
                  </c:pt>
                  <c:pt idx="7">
                    <c:v>0.0103125</c:v>
                  </c:pt>
                  <c:pt idx="8">
                    <c:v>0.0115</c:v>
                  </c:pt>
                  <c:pt idx="9">
                    <c:v>0.0126875</c:v>
                  </c:pt>
                  <c:pt idx="10">
                    <c:v>0.013875</c:v>
                  </c:pt>
                  <c:pt idx="11">
                    <c:v>0.0150625</c:v>
                  </c:pt>
                  <c:pt idx="12">
                    <c:v>0.01625</c:v>
                  </c:pt>
                  <c:pt idx="13">
                    <c:v>0.0174375</c:v>
                  </c:pt>
                  <c:pt idx="14">
                    <c:v>0.018625</c:v>
                  </c:pt>
                  <c:pt idx="15">
                    <c:v>0.0198125</c:v>
                  </c:pt>
                  <c:pt idx="16">
                    <c:v>0.021</c:v>
                  </c:pt>
                  <c:pt idx="17">
                    <c:v>0.0221875</c:v>
                  </c:pt>
                  <c:pt idx="18">
                    <c:v>0.023375</c:v>
                  </c:pt>
                  <c:pt idx="19">
                    <c:v>0.0245625</c:v>
                  </c:pt>
                  <c:pt idx="20">
                    <c:v>0.02575</c:v>
                  </c:pt>
                  <c:pt idx="21">
                    <c:v>0.0269375</c:v>
                  </c:pt>
                  <c:pt idx="22">
                    <c:v>0.028125</c:v>
                  </c:pt>
                  <c:pt idx="23">
                    <c:v>0.0293125</c:v>
                  </c:pt>
                  <c:pt idx="24">
                    <c:v>0.0305</c:v>
                  </c:pt>
                  <c:pt idx="25">
                    <c:v>0.0316875</c:v>
                  </c:pt>
                  <c:pt idx="26">
                    <c:v>0.032875</c:v>
                  </c:pt>
                  <c:pt idx="27">
                    <c:v>0.0340625</c:v>
                  </c:pt>
                  <c:pt idx="28">
                    <c:v>0.03525</c:v>
                  </c:pt>
                  <c:pt idx="29">
                    <c:v>0.0364375</c:v>
                  </c:pt>
                  <c:pt idx="30">
                    <c:v>0.037625</c:v>
                  </c:pt>
                  <c:pt idx="31">
                    <c:v>0.0388125</c:v>
                  </c:pt>
                  <c:pt idx="32">
                    <c:v>0.04</c:v>
                  </c:pt>
                  <c:pt idx="33">
                    <c:v>0.0411875</c:v>
                  </c:pt>
                  <c:pt idx="34">
                    <c:v>0.042375</c:v>
                  </c:pt>
                  <c:pt idx="35">
                    <c:v>0.0435625</c:v>
                  </c:pt>
                  <c:pt idx="36">
                    <c:v>0.04475</c:v>
                  </c:pt>
                  <c:pt idx="37">
                    <c:v>0.0459375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'am.+6.D'!$K$4:$K$41</c:f>
                <c:numCache>
                  <c:formatCode>General</c:formatCode>
                  <c:ptCount val="38"/>
                  <c:pt idx="0">
                    <c:v>0.00420658059142024</c:v>
                  </c:pt>
                  <c:pt idx="1">
                    <c:v>0.00459310395207831</c:v>
                  </c:pt>
                  <c:pt idx="2">
                    <c:v>0.00444968787158145</c:v>
                  </c:pt>
                  <c:pt idx="3">
                    <c:v>0.00488319239982801</c:v>
                  </c:pt>
                  <c:pt idx="4">
                    <c:v>0.00472258710202039</c:v>
                  </c:pt>
                  <c:pt idx="5">
                    <c:v>0.00517199150152938</c:v>
                  </c:pt>
                  <c:pt idx="6">
                    <c:v>0.00504377786065676</c:v>
                  </c:pt>
                  <c:pt idx="7">
                    <c:v>0.00548192044870534</c:v>
                  </c:pt>
                  <c:pt idx="8">
                    <c:v>0.00529727197001249</c:v>
                  </c:pt>
                  <c:pt idx="9">
                    <c:v>0.00574792243767313</c:v>
                  </c:pt>
                  <c:pt idx="10">
                    <c:v>0.00554666666666667</c:v>
                  </c:pt>
                  <c:pt idx="11">
                    <c:v>0.00593415148243623</c:v>
                  </c:pt>
                  <c:pt idx="12">
                    <c:v>0.00587185082324935</c:v>
                  </c:pt>
                  <c:pt idx="13">
                    <c:v>0.00626618290435954</c:v>
                  </c:pt>
                  <c:pt idx="14">
                    <c:v>0.00616075390920719</c:v>
                  </c:pt>
                  <c:pt idx="15">
                    <c:v>0.00652988340744372</c:v>
                  </c:pt>
                  <c:pt idx="16">
                    <c:v>0.00641725318980767</c:v>
                  </c:pt>
                  <c:pt idx="17">
                    <c:v>0.00693359375</c:v>
                  </c:pt>
                  <c:pt idx="18">
                    <c:v>0.00658597365610537</c:v>
                  </c:pt>
                  <c:pt idx="19">
                    <c:v>0.00730986294006987</c:v>
                  </c:pt>
                  <c:pt idx="20">
                    <c:v>0.00690356648199446</c:v>
                  </c:pt>
                  <c:pt idx="21">
                    <c:v>0.00744444444444444</c:v>
                  </c:pt>
                  <c:pt idx="22">
                    <c:v>0.00725326991676575</c:v>
                  </c:pt>
                  <c:pt idx="23">
                    <c:v>0.00775852779540475</c:v>
                  </c:pt>
                  <c:pt idx="24">
                    <c:v>0.00741420353104542</c:v>
                  </c:pt>
                  <c:pt idx="25">
                    <c:v>0.00809999482428446</c:v>
                  </c:pt>
                  <c:pt idx="26">
                    <c:v>0.00769886514998135</c:v>
                  </c:pt>
                  <c:pt idx="27">
                    <c:v>0.0084372911561595</c:v>
                  </c:pt>
                  <c:pt idx="28">
                    <c:v>0.00800619834710744</c:v>
                  </c:pt>
                  <c:pt idx="29">
                    <c:v>0.00876552227903579</c:v>
                  </c:pt>
                  <c:pt idx="30">
                    <c:v>0.00830449826989619</c:v>
                  </c:pt>
                  <c:pt idx="31">
                    <c:v>0.00912</c:v>
                  </c:pt>
                  <c:pt idx="32">
                    <c:v>0.00866305705955851</c:v>
                  </c:pt>
                  <c:pt idx="33">
                    <c:v>0.00937248051599032</c:v>
                  </c:pt>
                  <c:pt idx="34">
                    <c:v>0.008972921006249</c:v>
                  </c:pt>
                  <c:pt idx="35">
                    <c:v>0.00977818017202354</c:v>
                  </c:pt>
                  <c:pt idx="36">
                    <c:v>0.00930569592494422</c:v>
                  </c:pt>
                  <c:pt idx="37">
                    <c:v>0.0100684578860052</c:v>
                  </c:pt>
                </c:numCache>
              </c:numRef>
            </c:plus>
            <c:minus>
              <c:numRef>
                <c:f>'am.+6.D'!$K$4:$K$41</c:f>
                <c:numCache>
                  <c:formatCode>General</c:formatCode>
                  <c:ptCount val="38"/>
                  <c:pt idx="0">
                    <c:v>0.00420658059142024</c:v>
                  </c:pt>
                  <c:pt idx="1">
                    <c:v>0.00459310395207831</c:v>
                  </c:pt>
                  <c:pt idx="2">
                    <c:v>0.00444968787158145</c:v>
                  </c:pt>
                  <c:pt idx="3">
                    <c:v>0.00488319239982801</c:v>
                  </c:pt>
                  <c:pt idx="4">
                    <c:v>0.00472258710202039</c:v>
                  </c:pt>
                  <c:pt idx="5">
                    <c:v>0.00517199150152938</c:v>
                  </c:pt>
                  <c:pt idx="6">
                    <c:v>0.00504377786065676</c:v>
                  </c:pt>
                  <c:pt idx="7">
                    <c:v>0.00548192044870534</c:v>
                  </c:pt>
                  <c:pt idx="8">
                    <c:v>0.00529727197001249</c:v>
                  </c:pt>
                  <c:pt idx="9">
                    <c:v>0.00574792243767313</c:v>
                  </c:pt>
                  <c:pt idx="10">
                    <c:v>0.00554666666666667</c:v>
                  </c:pt>
                  <c:pt idx="11">
                    <c:v>0.00593415148243623</c:v>
                  </c:pt>
                  <c:pt idx="12">
                    <c:v>0.00587185082324935</c:v>
                  </c:pt>
                  <c:pt idx="13">
                    <c:v>0.00626618290435954</c:v>
                  </c:pt>
                  <c:pt idx="14">
                    <c:v>0.00616075390920719</c:v>
                  </c:pt>
                  <c:pt idx="15">
                    <c:v>0.00652988340744372</c:v>
                  </c:pt>
                  <c:pt idx="16">
                    <c:v>0.00641725318980767</c:v>
                  </c:pt>
                  <c:pt idx="17">
                    <c:v>0.00693359375</c:v>
                  </c:pt>
                  <c:pt idx="18">
                    <c:v>0.00658597365610537</c:v>
                  </c:pt>
                  <c:pt idx="19">
                    <c:v>0.00730986294006987</c:v>
                  </c:pt>
                  <c:pt idx="20">
                    <c:v>0.00690356648199446</c:v>
                  </c:pt>
                  <c:pt idx="21">
                    <c:v>0.00744444444444444</c:v>
                  </c:pt>
                  <c:pt idx="22">
                    <c:v>0.00725326991676575</c:v>
                  </c:pt>
                  <c:pt idx="23">
                    <c:v>0.00775852779540475</c:v>
                  </c:pt>
                  <c:pt idx="24">
                    <c:v>0.00741420353104542</c:v>
                  </c:pt>
                  <c:pt idx="25">
                    <c:v>0.00809999482428446</c:v>
                  </c:pt>
                  <c:pt idx="26">
                    <c:v>0.00769886514998135</c:v>
                  </c:pt>
                  <c:pt idx="27">
                    <c:v>0.0084372911561595</c:v>
                  </c:pt>
                  <c:pt idx="28">
                    <c:v>0.00800619834710744</c:v>
                  </c:pt>
                  <c:pt idx="29">
                    <c:v>0.00876552227903579</c:v>
                  </c:pt>
                  <c:pt idx="30">
                    <c:v>0.00830449826989619</c:v>
                  </c:pt>
                  <c:pt idx="31">
                    <c:v>0.00912</c:v>
                  </c:pt>
                  <c:pt idx="32">
                    <c:v>0.00866305705955851</c:v>
                  </c:pt>
                  <c:pt idx="33">
                    <c:v>0.00937248051599032</c:v>
                  </c:pt>
                  <c:pt idx="34">
                    <c:v>0.008972921006249</c:v>
                  </c:pt>
                  <c:pt idx="35">
                    <c:v>0.00977818017202354</c:v>
                  </c:pt>
                  <c:pt idx="36">
                    <c:v>0.00930569592494422</c:v>
                  </c:pt>
                  <c:pt idx="37">
                    <c:v>0.0100684578860052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'am.+6.D'!$B$4:$B$41</c:f>
              <c:numCache>
                <c:formatCode>0.000</c:formatCode>
                <c:ptCount val="38"/>
                <c:pt idx="0">
                  <c:v>0.0</c:v>
                </c:pt>
                <c:pt idx="1">
                  <c:v>0.2375</c:v>
                </c:pt>
                <c:pt idx="2">
                  <c:v>0.475</c:v>
                </c:pt>
                <c:pt idx="3">
                  <c:v>0.7125</c:v>
                </c:pt>
                <c:pt idx="4">
                  <c:v>0.95</c:v>
                </c:pt>
                <c:pt idx="5">
                  <c:v>1.1875</c:v>
                </c:pt>
                <c:pt idx="6">
                  <c:v>1.425</c:v>
                </c:pt>
                <c:pt idx="7">
                  <c:v>1.6625</c:v>
                </c:pt>
                <c:pt idx="8">
                  <c:v>1.9</c:v>
                </c:pt>
                <c:pt idx="9">
                  <c:v>2.1375</c:v>
                </c:pt>
                <c:pt idx="10">
                  <c:v>2.375</c:v>
                </c:pt>
                <c:pt idx="11">
                  <c:v>2.6125</c:v>
                </c:pt>
                <c:pt idx="12">
                  <c:v>2.85</c:v>
                </c:pt>
                <c:pt idx="13">
                  <c:v>3.0875</c:v>
                </c:pt>
                <c:pt idx="14" formatCode="0.00">
                  <c:v>3.325</c:v>
                </c:pt>
                <c:pt idx="15" formatCode="0.00">
                  <c:v>3.5625</c:v>
                </c:pt>
                <c:pt idx="16" formatCode="0.00">
                  <c:v>3.8</c:v>
                </c:pt>
                <c:pt idx="17" formatCode="0.00">
                  <c:v>4.0375</c:v>
                </c:pt>
                <c:pt idx="18" formatCode="0.00">
                  <c:v>4.274999999999999</c:v>
                </c:pt>
                <c:pt idx="19" formatCode="0.00">
                  <c:v>4.5125</c:v>
                </c:pt>
                <c:pt idx="20" formatCode="0.00">
                  <c:v>4.75</c:v>
                </c:pt>
                <c:pt idx="21" formatCode="0.00">
                  <c:v>4.9875</c:v>
                </c:pt>
                <c:pt idx="22" formatCode="0.00">
                  <c:v>5.225</c:v>
                </c:pt>
                <c:pt idx="23" formatCode="0.00">
                  <c:v>5.462499999999999</c:v>
                </c:pt>
                <c:pt idx="24" formatCode="0.00">
                  <c:v>5.699999999999999</c:v>
                </c:pt>
                <c:pt idx="25" formatCode="0.00">
                  <c:v>5.9375</c:v>
                </c:pt>
                <c:pt idx="26" formatCode="0.00">
                  <c:v>6.175</c:v>
                </c:pt>
                <c:pt idx="27" formatCode="0.00">
                  <c:v>6.4125</c:v>
                </c:pt>
                <c:pt idx="28" formatCode="0.00">
                  <c:v>6.649999999999999</c:v>
                </c:pt>
                <c:pt idx="29" formatCode="0.00">
                  <c:v>6.887499999999999</c:v>
                </c:pt>
                <c:pt idx="30" formatCode="0.00">
                  <c:v>7.125</c:v>
                </c:pt>
                <c:pt idx="31" formatCode="0.00">
                  <c:v>7.3625</c:v>
                </c:pt>
                <c:pt idx="32" formatCode="0.00">
                  <c:v>7.6</c:v>
                </c:pt>
                <c:pt idx="33" formatCode="0.00">
                  <c:v>7.837499999999999</c:v>
                </c:pt>
                <c:pt idx="34" formatCode="0.00">
                  <c:v>8.075</c:v>
                </c:pt>
                <c:pt idx="35" formatCode="0.00">
                  <c:v>8.3125</c:v>
                </c:pt>
                <c:pt idx="36" formatCode="0.00">
                  <c:v>8.549999999999998</c:v>
                </c:pt>
                <c:pt idx="37" formatCode="0.00">
                  <c:v>8.7875</c:v>
                </c:pt>
              </c:numCache>
            </c:numRef>
          </c:xVal>
          <c:yVal>
            <c:numRef>
              <c:f>'am.+6.D'!$J$4:$J$41</c:f>
              <c:numCache>
                <c:formatCode>0.000</c:formatCode>
                <c:ptCount val="38"/>
                <c:pt idx="0">
                  <c:v>0.204081632653061</c:v>
                </c:pt>
                <c:pt idx="1">
                  <c:v>0.213675213675214</c:v>
                </c:pt>
                <c:pt idx="2">
                  <c:v>0.21551724137931</c:v>
                </c:pt>
                <c:pt idx="3">
                  <c:v>0.226244343891403</c:v>
                </c:pt>
                <c:pt idx="4">
                  <c:v>0.228310502283105</c:v>
                </c:pt>
                <c:pt idx="5">
                  <c:v>0.238663484486873</c:v>
                </c:pt>
                <c:pt idx="6">
                  <c:v>0.24330900243309</c:v>
                </c:pt>
                <c:pt idx="7">
                  <c:v>0.251889168765743</c:v>
                </c:pt>
                <c:pt idx="8">
                  <c:v>0.255102040816327</c:v>
                </c:pt>
                <c:pt idx="9">
                  <c:v>0.263157894736842</c:v>
                </c:pt>
                <c:pt idx="10">
                  <c:v>0.266666666666667</c:v>
                </c:pt>
                <c:pt idx="11">
                  <c:v>0.2710027100271</c:v>
                </c:pt>
                <c:pt idx="12">
                  <c:v>0.28169014084507</c:v>
                </c:pt>
                <c:pt idx="13">
                  <c:v>0.284900284900285</c:v>
                </c:pt>
                <c:pt idx="14">
                  <c:v>0.294985250737463</c:v>
                </c:pt>
                <c:pt idx="15">
                  <c:v>0.29585798816568</c:v>
                </c:pt>
                <c:pt idx="16">
                  <c:v>0.306748466257669</c:v>
                </c:pt>
                <c:pt idx="17">
                  <c:v>0.3125</c:v>
                </c:pt>
                <c:pt idx="18">
                  <c:v>0.314465408805031</c:v>
                </c:pt>
                <c:pt idx="19">
                  <c:v>0.327868852459016</c:v>
                </c:pt>
                <c:pt idx="20">
                  <c:v>0.328947368421053</c:v>
                </c:pt>
                <c:pt idx="21">
                  <c:v>0.333333333333333</c:v>
                </c:pt>
                <c:pt idx="22">
                  <c:v>0.344827586206897</c:v>
                </c:pt>
                <c:pt idx="23">
                  <c:v>0.346020761245675</c:v>
                </c:pt>
                <c:pt idx="24">
                  <c:v>0.352112676056338</c:v>
                </c:pt>
                <c:pt idx="25">
                  <c:v>0.359712230215827</c:v>
                </c:pt>
                <c:pt idx="26">
                  <c:v>0.364963503649635</c:v>
                </c:pt>
                <c:pt idx="27">
                  <c:v>0.373134328358209</c:v>
                </c:pt>
                <c:pt idx="28">
                  <c:v>0.378787878787879</c:v>
                </c:pt>
                <c:pt idx="29">
                  <c:v>0.386100386100386</c:v>
                </c:pt>
                <c:pt idx="30">
                  <c:v>0.392156862745098</c:v>
                </c:pt>
                <c:pt idx="31">
                  <c:v>0.4</c:v>
                </c:pt>
                <c:pt idx="32">
                  <c:v>0.408163265306122</c:v>
                </c:pt>
                <c:pt idx="33">
                  <c:v>0.40983606557377</c:v>
                </c:pt>
                <c:pt idx="34">
                  <c:v>0.421940928270042</c:v>
                </c:pt>
                <c:pt idx="35">
                  <c:v>0.425531914893617</c:v>
                </c:pt>
                <c:pt idx="36">
                  <c:v>0.436681222707424</c:v>
                </c:pt>
                <c:pt idx="37">
                  <c:v>0.436681222707424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107544"/>
        <c:axId val="2071114984"/>
      </c:scatterChart>
      <c:valAx>
        <c:axId val="2071107544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921356328119"/>
              <c:y val="0.9179341524544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71114984"/>
        <c:crosses val="autoZero"/>
        <c:crossBetween val="midCat"/>
      </c:valAx>
      <c:valAx>
        <c:axId val="2071114984"/>
        <c:scaling>
          <c:orientation val="minMax"/>
          <c:min val="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1/abs(u-u</a:t>
                </a:r>
                <a:r>
                  <a:rPr lang="fr-FR" sz="1200" b="0" i="0" u="none" strike="noStrike" baseline="0">
                    <a:latin typeface="Calibri"/>
                    <a:ea typeface="Calibri"/>
                    <a:cs typeface="Calibri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00502676963393"/>
              <c:y val="0.41033480324952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71107544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solide (modèle trop approximatif)</a:t>
            </a:r>
          </a:p>
        </c:rich>
      </c:tx>
      <c:layout>
        <c:manualLayout>
          <c:xMode val="edge"/>
          <c:yMode val="edge"/>
          <c:x val="0.283387960194692"/>
          <c:y val="0.030674915542880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63193212087281"/>
          <c:y val="0.156442069268692"/>
          <c:w val="0.88762320865579"/>
          <c:h val="0.69018559971481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0"/>
          </c:trendline>
          <c:errBars>
            <c:errDir val="x"/>
            <c:errBarType val="both"/>
            <c:errValType val="cust"/>
            <c:noEndCap val="0"/>
            <c:plus>
              <c:numRef>
                <c:f>'am.-10.D'!$C$4:$C$32</c:f>
                <c:numCache>
                  <c:formatCode>General</c:formatCode>
                  <c:ptCount val="29"/>
                  <c:pt idx="0">
                    <c:v>0.002</c:v>
                  </c:pt>
                  <c:pt idx="1">
                    <c:v>0.0027775</c:v>
                  </c:pt>
                  <c:pt idx="2">
                    <c:v>0.003555</c:v>
                  </c:pt>
                  <c:pt idx="3">
                    <c:v>0.0043325</c:v>
                  </c:pt>
                  <c:pt idx="4">
                    <c:v>0.00511</c:v>
                  </c:pt>
                  <c:pt idx="5">
                    <c:v>0.0058875</c:v>
                  </c:pt>
                  <c:pt idx="6">
                    <c:v>0.006665</c:v>
                  </c:pt>
                  <c:pt idx="7">
                    <c:v>0.0074425</c:v>
                  </c:pt>
                  <c:pt idx="8">
                    <c:v>0.00822</c:v>
                  </c:pt>
                  <c:pt idx="9">
                    <c:v>0.0089975</c:v>
                  </c:pt>
                  <c:pt idx="10">
                    <c:v>0.009775</c:v>
                  </c:pt>
                  <c:pt idx="11">
                    <c:v>0.0105525</c:v>
                  </c:pt>
                  <c:pt idx="12">
                    <c:v>0.01133</c:v>
                  </c:pt>
                  <c:pt idx="13">
                    <c:v>0.0121075</c:v>
                  </c:pt>
                  <c:pt idx="14">
                    <c:v>0.012885</c:v>
                  </c:pt>
                  <c:pt idx="15">
                    <c:v>0.0136625</c:v>
                  </c:pt>
                  <c:pt idx="16">
                    <c:v>0.01444</c:v>
                  </c:pt>
                  <c:pt idx="17">
                    <c:v>0.0152175</c:v>
                  </c:pt>
                  <c:pt idx="18">
                    <c:v>0.015995</c:v>
                  </c:pt>
                  <c:pt idx="19">
                    <c:v>0.0167725</c:v>
                  </c:pt>
                  <c:pt idx="20">
                    <c:v>0.01755</c:v>
                  </c:pt>
                  <c:pt idx="21">
                    <c:v>0.0183275</c:v>
                  </c:pt>
                  <c:pt idx="22">
                    <c:v>0.019105</c:v>
                  </c:pt>
                  <c:pt idx="23">
                    <c:v>0.0198825</c:v>
                  </c:pt>
                  <c:pt idx="24">
                    <c:v>0.02066</c:v>
                  </c:pt>
                  <c:pt idx="25">
                    <c:v>0.0214375</c:v>
                  </c:pt>
                  <c:pt idx="26">
                    <c:v>0.022215</c:v>
                  </c:pt>
                  <c:pt idx="27">
                    <c:v>0.0229925</c:v>
                  </c:pt>
                  <c:pt idx="28">
                    <c:v>0.02377</c:v>
                  </c:pt>
                </c:numCache>
              </c:numRef>
            </c:plus>
            <c:minus>
              <c:numRef>
                <c:f>'am.-10.D'!$C$4:$C$32</c:f>
                <c:numCache>
                  <c:formatCode>General</c:formatCode>
                  <c:ptCount val="29"/>
                  <c:pt idx="0">
                    <c:v>0.002</c:v>
                  </c:pt>
                  <c:pt idx="1">
                    <c:v>0.0027775</c:v>
                  </c:pt>
                  <c:pt idx="2">
                    <c:v>0.003555</c:v>
                  </c:pt>
                  <c:pt idx="3">
                    <c:v>0.0043325</c:v>
                  </c:pt>
                  <c:pt idx="4">
                    <c:v>0.00511</c:v>
                  </c:pt>
                  <c:pt idx="5">
                    <c:v>0.0058875</c:v>
                  </c:pt>
                  <c:pt idx="6">
                    <c:v>0.006665</c:v>
                  </c:pt>
                  <c:pt idx="7">
                    <c:v>0.0074425</c:v>
                  </c:pt>
                  <c:pt idx="8">
                    <c:v>0.00822</c:v>
                  </c:pt>
                  <c:pt idx="9">
                    <c:v>0.0089975</c:v>
                  </c:pt>
                  <c:pt idx="10">
                    <c:v>0.009775</c:v>
                  </c:pt>
                  <c:pt idx="11">
                    <c:v>0.0105525</c:v>
                  </c:pt>
                  <c:pt idx="12">
                    <c:v>0.01133</c:v>
                  </c:pt>
                  <c:pt idx="13">
                    <c:v>0.0121075</c:v>
                  </c:pt>
                  <c:pt idx="14">
                    <c:v>0.012885</c:v>
                  </c:pt>
                  <c:pt idx="15">
                    <c:v>0.0136625</c:v>
                  </c:pt>
                  <c:pt idx="16">
                    <c:v>0.01444</c:v>
                  </c:pt>
                  <c:pt idx="17">
                    <c:v>0.0152175</c:v>
                  </c:pt>
                  <c:pt idx="18">
                    <c:v>0.015995</c:v>
                  </c:pt>
                  <c:pt idx="19">
                    <c:v>0.0167725</c:v>
                  </c:pt>
                  <c:pt idx="20">
                    <c:v>0.01755</c:v>
                  </c:pt>
                  <c:pt idx="21">
                    <c:v>0.0183275</c:v>
                  </c:pt>
                  <c:pt idx="22">
                    <c:v>0.019105</c:v>
                  </c:pt>
                  <c:pt idx="23">
                    <c:v>0.0198825</c:v>
                  </c:pt>
                  <c:pt idx="24">
                    <c:v>0.02066</c:v>
                  </c:pt>
                  <c:pt idx="25">
                    <c:v>0.0214375</c:v>
                  </c:pt>
                  <c:pt idx="26">
                    <c:v>0.022215</c:v>
                  </c:pt>
                  <c:pt idx="27">
                    <c:v>0.0229925</c:v>
                  </c:pt>
                  <c:pt idx="28">
                    <c:v>0.02377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'am.-10.D'!$G$4:$G$32</c:f>
                <c:numCache>
                  <c:formatCode>General</c:formatCode>
                  <c:ptCount val="29"/>
                  <c:pt idx="0">
                    <c:v>0.1072</c:v>
                  </c:pt>
                  <c:pt idx="1">
                    <c:v>0.0938</c:v>
                  </c:pt>
                  <c:pt idx="2">
                    <c:v>0.0996</c:v>
                  </c:pt>
                  <c:pt idx="3">
                    <c:v>0.0866</c:v>
                  </c:pt>
                  <c:pt idx="4">
                    <c:v>0.0934</c:v>
                  </c:pt>
                  <c:pt idx="5">
                    <c:v>0.0806</c:v>
                  </c:pt>
                  <c:pt idx="6">
                    <c:v>0.0902</c:v>
                  </c:pt>
                  <c:pt idx="7">
                    <c:v>0.0774</c:v>
                  </c:pt>
                  <c:pt idx="8">
                    <c:v>0.086</c:v>
                  </c:pt>
                  <c:pt idx="9">
                    <c:v>0.0742</c:v>
                  </c:pt>
                  <c:pt idx="10">
                    <c:v>0.0832</c:v>
                  </c:pt>
                  <c:pt idx="11">
                    <c:v>0.0714</c:v>
                  </c:pt>
                  <c:pt idx="12">
                    <c:v>0.0804</c:v>
                  </c:pt>
                  <c:pt idx="13">
                    <c:v>0.0692</c:v>
                  </c:pt>
                  <c:pt idx="14">
                    <c:v>0.0786</c:v>
                  </c:pt>
                  <c:pt idx="15">
                    <c:v>0.0686</c:v>
                  </c:pt>
                  <c:pt idx="16">
                    <c:v>0.0766</c:v>
                  </c:pt>
                  <c:pt idx="17">
                    <c:v>0.0668</c:v>
                  </c:pt>
                  <c:pt idx="18">
                    <c:v>0.075</c:v>
                  </c:pt>
                  <c:pt idx="19">
                    <c:v>0.0658</c:v>
                  </c:pt>
                  <c:pt idx="20">
                    <c:v>0.0734</c:v>
                  </c:pt>
                  <c:pt idx="21">
                    <c:v>0.0644</c:v>
                  </c:pt>
                  <c:pt idx="22">
                    <c:v>0.0714</c:v>
                  </c:pt>
                  <c:pt idx="23">
                    <c:v>0.0634</c:v>
                  </c:pt>
                  <c:pt idx="24">
                    <c:v>0.0708</c:v>
                  </c:pt>
                  <c:pt idx="25">
                    <c:v>0.0628</c:v>
                  </c:pt>
                  <c:pt idx="26">
                    <c:v>0.0682</c:v>
                  </c:pt>
                  <c:pt idx="27">
                    <c:v>0.061</c:v>
                  </c:pt>
                  <c:pt idx="28">
                    <c:v>0.0674</c:v>
                  </c:pt>
                </c:numCache>
              </c:numRef>
            </c:plus>
            <c:minus>
              <c:numRef>
                <c:f>'am.-10.D'!$G$4:$G$32</c:f>
                <c:numCache>
                  <c:formatCode>General</c:formatCode>
                  <c:ptCount val="29"/>
                  <c:pt idx="0">
                    <c:v>0.1072</c:v>
                  </c:pt>
                  <c:pt idx="1">
                    <c:v>0.0938</c:v>
                  </c:pt>
                  <c:pt idx="2">
                    <c:v>0.0996</c:v>
                  </c:pt>
                  <c:pt idx="3">
                    <c:v>0.0866</c:v>
                  </c:pt>
                  <c:pt idx="4">
                    <c:v>0.0934</c:v>
                  </c:pt>
                  <c:pt idx="5">
                    <c:v>0.0806</c:v>
                  </c:pt>
                  <c:pt idx="6">
                    <c:v>0.0902</c:v>
                  </c:pt>
                  <c:pt idx="7">
                    <c:v>0.0774</c:v>
                  </c:pt>
                  <c:pt idx="8">
                    <c:v>0.086</c:v>
                  </c:pt>
                  <c:pt idx="9">
                    <c:v>0.0742</c:v>
                  </c:pt>
                  <c:pt idx="10">
                    <c:v>0.0832</c:v>
                  </c:pt>
                  <c:pt idx="11">
                    <c:v>0.0714</c:v>
                  </c:pt>
                  <c:pt idx="12">
                    <c:v>0.0804</c:v>
                  </c:pt>
                  <c:pt idx="13">
                    <c:v>0.0692</c:v>
                  </c:pt>
                  <c:pt idx="14">
                    <c:v>0.0786</c:v>
                  </c:pt>
                  <c:pt idx="15">
                    <c:v>0.0686</c:v>
                  </c:pt>
                  <c:pt idx="16">
                    <c:v>0.0766</c:v>
                  </c:pt>
                  <c:pt idx="17">
                    <c:v>0.0668</c:v>
                  </c:pt>
                  <c:pt idx="18">
                    <c:v>0.075</c:v>
                  </c:pt>
                  <c:pt idx="19">
                    <c:v>0.0658</c:v>
                  </c:pt>
                  <c:pt idx="20">
                    <c:v>0.0734</c:v>
                  </c:pt>
                  <c:pt idx="21">
                    <c:v>0.0644</c:v>
                  </c:pt>
                  <c:pt idx="22">
                    <c:v>0.0714</c:v>
                  </c:pt>
                  <c:pt idx="23">
                    <c:v>0.0634</c:v>
                  </c:pt>
                  <c:pt idx="24">
                    <c:v>0.0708</c:v>
                  </c:pt>
                  <c:pt idx="25">
                    <c:v>0.0628</c:v>
                  </c:pt>
                  <c:pt idx="26">
                    <c:v>0.0682</c:v>
                  </c:pt>
                  <c:pt idx="27">
                    <c:v>0.061</c:v>
                  </c:pt>
                  <c:pt idx="28">
                    <c:v>0.0674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'am.-10.D'!$B$4:$B$32</c:f>
              <c:numCache>
                <c:formatCode>0.000</c:formatCode>
                <c:ptCount val="29"/>
                <c:pt idx="0">
                  <c:v>0.0</c:v>
                </c:pt>
                <c:pt idx="1">
                  <c:v>0.1555</c:v>
                </c:pt>
                <c:pt idx="2">
                  <c:v>0.311</c:v>
                </c:pt>
                <c:pt idx="3">
                  <c:v>0.4665</c:v>
                </c:pt>
                <c:pt idx="4">
                  <c:v>0.622</c:v>
                </c:pt>
                <c:pt idx="5">
                  <c:v>0.7775</c:v>
                </c:pt>
                <c:pt idx="6">
                  <c:v>0.933</c:v>
                </c:pt>
                <c:pt idx="7">
                  <c:v>1.0885</c:v>
                </c:pt>
                <c:pt idx="8">
                  <c:v>1.244</c:v>
                </c:pt>
                <c:pt idx="9">
                  <c:v>1.3995</c:v>
                </c:pt>
                <c:pt idx="10">
                  <c:v>1.555</c:v>
                </c:pt>
                <c:pt idx="11">
                  <c:v>1.7105</c:v>
                </c:pt>
                <c:pt idx="12">
                  <c:v>1.866</c:v>
                </c:pt>
                <c:pt idx="13">
                  <c:v>2.0215</c:v>
                </c:pt>
                <c:pt idx="14">
                  <c:v>2.177</c:v>
                </c:pt>
                <c:pt idx="15">
                  <c:v>2.3325</c:v>
                </c:pt>
                <c:pt idx="16">
                  <c:v>2.488</c:v>
                </c:pt>
                <c:pt idx="17" formatCode="0.00">
                  <c:v>2.6435</c:v>
                </c:pt>
                <c:pt idx="18" formatCode="0.00">
                  <c:v>2.799</c:v>
                </c:pt>
                <c:pt idx="19" formatCode="0.00">
                  <c:v>2.9545</c:v>
                </c:pt>
                <c:pt idx="20" formatCode="0.00">
                  <c:v>3.11</c:v>
                </c:pt>
                <c:pt idx="21" formatCode="0.00">
                  <c:v>3.2655</c:v>
                </c:pt>
                <c:pt idx="22" formatCode="0.00">
                  <c:v>3.421</c:v>
                </c:pt>
                <c:pt idx="23" formatCode="0.00">
                  <c:v>3.5765</c:v>
                </c:pt>
                <c:pt idx="24" formatCode="0.00">
                  <c:v>3.732</c:v>
                </c:pt>
                <c:pt idx="25" formatCode="0.00">
                  <c:v>3.8875</c:v>
                </c:pt>
                <c:pt idx="26" formatCode="0.00">
                  <c:v>4.043</c:v>
                </c:pt>
                <c:pt idx="27" formatCode="0.00">
                  <c:v>4.1985</c:v>
                </c:pt>
                <c:pt idx="28" formatCode="0.00">
                  <c:v>4.354</c:v>
                </c:pt>
              </c:numCache>
            </c:numRef>
          </c:xVal>
          <c:yVal>
            <c:numRef>
              <c:f>'am.-10.D'!$F$4:$F$32</c:f>
              <c:numCache>
                <c:formatCode>0.00</c:formatCode>
                <c:ptCount val="29"/>
                <c:pt idx="0">
                  <c:v>4.88</c:v>
                </c:pt>
                <c:pt idx="1">
                  <c:v>4.670000000000001</c:v>
                </c:pt>
                <c:pt idx="2">
                  <c:v>4.5</c:v>
                </c:pt>
                <c:pt idx="3">
                  <c:v>4.31</c:v>
                </c:pt>
                <c:pt idx="4">
                  <c:v>4.189999999999999</c:v>
                </c:pt>
                <c:pt idx="5">
                  <c:v>4.01</c:v>
                </c:pt>
                <c:pt idx="6">
                  <c:v>4.029999999999999</c:v>
                </c:pt>
                <c:pt idx="7">
                  <c:v>3.85</c:v>
                </c:pt>
                <c:pt idx="8">
                  <c:v>3.82</c:v>
                </c:pt>
                <c:pt idx="9">
                  <c:v>3.69</c:v>
                </c:pt>
                <c:pt idx="10">
                  <c:v>3.68</c:v>
                </c:pt>
                <c:pt idx="11">
                  <c:v>3.55</c:v>
                </c:pt>
                <c:pt idx="12">
                  <c:v>3.54</c:v>
                </c:pt>
                <c:pt idx="13">
                  <c:v>3.44</c:v>
                </c:pt>
                <c:pt idx="14">
                  <c:v>3.45</c:v>
                </c:pt>
                <c:pt idx="15">
                  <c:v>3.41</c:v>
                </c:pt>
                <c:pt idx="16">
                  <c:v>3.35</c:v>
                </c:pt>
                <c:pt idx="17">
                  <c:v>3.32</c:v>
                </c:pt>
                <c:pt idx="18">
                  <c:v>3.27</c:v>
                </c:pt>
                <c:pt idx="19">
                  <c:v>3.27</c:v>
                </c:pt>
                <c:pt idx="20">
                  <c:v>3.19</c:v>
                </c:pt>
                <c:pt idx="21">
                  <c:v>3.2</c:v>
                </c:pt>
                <c:pt idx="22">
                  <c:v>3.09</c:v>
                </c:pt>
                <c:pt idx="23">
                  <c:v>3.15</c:v>
                </c:pt>
                <c:pt idx="24">
                  <c:v>3.06</c:v>
                </c:pt>
                <c:pt idx="25">
                  <c:v>3.12</c:v>
                </c:pt>
                <c:pt idx="26">
                  <c:v>2.93</c:v>
                </c:pt>
                <c:pt idx="27">
                  <c:v>3.03</c:v>
                </c:pt>
                <c:pt idx="28">
                  <c:v>2.89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127080"/>
        <c:axId val="2069146328"/>
      </c:scatterChart>
      <c:valAx>
        <c:axId val="2069127080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6515262187065"/>
              <c:y val="0.91717997473213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9146328"/>
        <c:crosses val="autoZero"/>
        <c:crossBetween val="midCat"/>
      </c:valAx>
      <c:valAx>
        <c:axId val="2069146328"/>
        <c:scaling>
          <c:orientation val="minMax"/>
          <c:min val="2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14006650653037"/>
              <c:y val="0.4263813260460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9127080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fluide visqueux (modèle très approximatif)</a:t>
            </a:r>
          </a:p>
        </c:rich>
      </c:tx>
      <c:layout>
        <c:manualLayout>
          <c:xMode val="edge"/>
          <c:yMode val="edge"/>
          <c:x val="0.240196174251052"/>
          <c:y val="0.0305811310837487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849673541568349"/>
          <c:y val="0.152905655418743"/>
          <c:w val="0.890523231066827"/>
          <c:h val="0.69419167560109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151059697645117"/>
                  <c:y val="-0.499597253675653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Geneva"/>
                      <a:ea typeface="Geneva"/>
                      <a:cs typeface="Genev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'am.-10.D'!$C$4:$C$32</c:f>
                <c:numCache>
                  <c:formatCode>General</c:formatCode>
                  <c:ptCount val="29"/>
                  <c:pt idx="0">
                    <c:v>0.002</c:v>
                  </c:pt>
                  <c:pt idx="1">
                    <c:v>0.0027775</c:v>
                  </c:pt>
                  <c:pt idx="2">
                    <c:v>0.003555</c:v>
                  </c:pt>
                  <c:pt idx="3">
                    <c:v>0.0043325</c:v>
                  </c:pt>
                  <c:pt idx="4">
                    <c:v>0.00511</c:v>
                  </c:pt>
                  <c:pt idx="5">
                    <c:v>0.0058875</c:v>
                  </c:pt>
                  <c:pt idx="6">
                    <c:v>0.006665</c:v>
                  </c:pt>
                  <c:pt idx="7">
                    <c:v>0.0074425</c:v>
                  </c:pt>
                  <c:pt idx="8">
                    <c:v>0.00822</c:v>
                  </c:pt>
                  <c:pt idx="9">
                    <c:v>0.0089975</c:v>
                  </c:pt>
                  <c:pt idx="10">
                    <c:v>0.009775</c:v>
                  </c:pt>
                  <c:pt idx="11">
                    <c:v>0.0105525</c:v>
                  </c:pt>
                  <c:pt idx="12">
                    <c:v>0.01133</c:v>
                  </c:pt>
                  <c:pt idx="13">
                    <c:v>0.0121075</c:v>
                  </c:pt>
                  <c:pt idx="14">
                    <c:v>0.012885</c:v>
                  </c:pt>
                  <c:pt idx="15">
                    <c:v>0.0136625</c:v>
                  </c:pt>
                  <c:pt idx="16">
                    <c:v>0.01444</c:v>
                  </c:pt>
                  <c:pt idx="17">
                    <c:v>0.0152175</c:v>
                  </c:pt>
                  <c:pt idx="18">
                    <c:v>0.015995</c:v>
                  </c:pt>
                  <c:pt idx="19">
                    <c:v>0.0167725</c:v>
                  </c:pt>
                  <c:pt idx="20">
                    <c:v>0.01755</c:v>
                  </c:pt>
                  <c:pt idx="21">
                    <c:v>0.0183275</c:v>
                  </c:pt>
                  <c:pt idx="22">
                    <c:v>0.019105</c:v>
                  </c:pt>
                  <c:pt idx="23">
                    <c:v>0.0198825</c:v>
                  </c:pt>
                  <c:pt idx="24">
                    <c:v>0.02066</c:v>
                  </c:pt>
                  <c:pt idx="25">
                    <c:v>0.0214375</c:v>
                  </c:pt>
                  <c:pt idx="26">
                    <c:v>0.022215</c:v>
                  </c:pt>
                  <c:pt idx="27">
                    <c:v>0.0229925</c:v>
                  </c:pt>
                  <c:pt idx="28">
                    <c:v>0.02377</c:v>
                  </c:pt>
                </c:numCache>
              </c:numRef>
            </c:plus>
            <c:minus>
              <c:numRef>
                <c:f>'am.-10.D'!$C$4:$C$32</c:f>
                <c:numCache>
                  <c:formatCode>General</c:formatCode>
                  <c:ptCount val="29"/>
                  <c:pt idx="0">
                    <c:v>0.002</c:v>
                  </c:pt>
                  <c:pt idx="1">
                    <c:v>0.0027775</c:v>
                  </c:pt>
                  <c:pt idx="2">
                    <c:v>0.003555</c:v>
                  </c:pt>
                  <c:pt idx="3">
                    <c:v>0.0043325</c:v>
                  </c:pt>
                  <c:pt idx="4">
                    <c:v>0.00511</c:v>
                  </c:pt>
                  <c:pt idx="5">
                    <c:v>0.0058875</c:v>
                  </c:pt>
                  <c:pt idx="6">
                    <c:v>0.006665</c:v>
                  </c:pt>
                  <c:pt idx="7">
                    <c:v>0.0074425</c:v>
                  </c:pt>
                  <c:pt idx="8">
                    <c:v>0.00822</c:v>
                  </c:pt>
                  <c:pt idx="9">
                    <c:v>0.0089975</c:v>
                  </c:pt>
                  <c:pt idx="10">
                    <c:v>0.009775</c:v>
                  </c:pt>
                  <c:pt idx="11">
                    <c:v>0.0105525</c:v>
                  </c:pt>
                  <c:pt idx="12">
                    <c:v>0.01133</c:v>
                  </c:pt>
                  <c:pt idx="13">
                    <c:v>0.0121075</c:v>
                  </c:pt>
                  <c:pt idx="14">
                    <c:v>0.012885</c:v>
                  </c:pt>
                  <c:pt idx="15">
                    <c:v>0.0136625</c:v>
                  </c:pt>
                  <c:pt idx="16">
                    <c:v>0.01444</c:v>
                  </c:pt>
                  <c:pt idx="17">
                    <c:v>0.0152175</c:v>
                  </c:pt>
                  <c:pt idx="18">
                    <c:v>0.015995</c:v>
                  </c:pt>
                  <c:pt idx="19">
                    <c:v>0.0167725</c:v>
                  </c:pt>
                  <c:pt idx="20">
                    <c:v>0.01755</c:v>
                  </c:pt>
                  <c:pt idx="21">
                    <c:v>0.0183275</c:v>
                  </c:pt>
                  <c:pt idx="22">
                    <c:v>0.019105</c:v>
                  </c:pt>
                  <c:pt idx="23">
                    <c:v>0.0198825</c:v>
                  </c:pt>
                  <c:pt idx="24">
                    <c:v>0.02066</c:v>
                  </c:pt>
                  <c:pt idx="25">
                    <c:v>0.0214375</c:v>
                  </c:pt>
                  <c:pt idx="26">
                    <c:v>0.022215</c:v>
                  </c:pt>
                  <c:pt idx="27">
                    <c:v>0.0229925</c:v>
                  </c:pt>
                  <c:pt idx="28">
                    <c:v>0.02377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'am.-10.D'!$I$4:$I$32</c:f>
                <c:numCache>
                  <c:formatCode>General</c:formatCode>
                  <c:ptCount val="29"/>
                  <c:pt idx="0">
                    <c:v>0.0219672131147541</c:v>
                  </c:pt>
                  <c:pt idx="1">
                    <c:v>0.020085653104925</c:v>
                  </c:pt>
                  <c:pt idx="2">
                    <c:v>0.0221333333333333</c:v>
                  </c:pt>
                  <c:pt idx="3">
                    <c:v>0.020092807424594</c:v>
                  </c:pt>
                  <c:pt idx="4">
                    <c:v>0.022291169451074</c:v>
                  </c:pt>
                  <c:pt idx="5">
                    <c:v>0.0200997506234414</c:v>
                  </c:pt>
                  <c:pt idx="6">
                    <c:v>0.0223821339950372</c:v>
                  </c:pt>
                  <c:pt idx="7">
                    <c:v>0.0201038961038961</c:v>
                  </c:pt>
                  <c:pt idx="8">
                    <c:v>0.0225130890052356</c:v>
                  </c:pt>
                  <c:pt idx="9">
                    <c:v>0.0201084010840108</c:v>
                  </c:pt>
                  <c:pt idx="10">
                    <c:v>0.0226086956521739</c:v>
                  </c:pt>
                  <c:pt idx="11">
                    <c:v>0.020112676056338</c:v>
                  </c:pt>
                  <c:pt idx="12">
                    <c:v>0.0227118644067797</c:v>
                  </c:pt>
                  <c:pt idx="13">
                    <c:v>0.0201162790697674</c:v>
                  </c:pt>
                  <c:pt idx="14">
                    <c:v>0.0227826086956522</c:v>
                  </c:pt>
                  <c:pt idx="15">
                    <c:v>0.0201173020527859</c:v>
                  </c:pt>
                  <c:pt idx="16">
                    <c:v>0.022865671641791</c:v>
                  </c:pt>
                  <c:pt idx="17">
                    <c:v>0.0201204819277108</c:v>
                  </c:pt>
                  <c:pt idx="18">
                    <c:v>0.0229357798165138</c:v>
                  </c:pt>
                  <c:pt idx="19">
                    <c:v>0.0201223241590214</c:v>
                  </c:pt>
                  <c:pt idx="20">
                    <c:v>0.0230094043887147</c:v>
                  </c:pt>
                  <c:pt idx="21">
                    <c:v>0.020125</c:v>
                  </c:pt>
                  <c:pt idx="22">
                    <c:v>0.0231067961165049</c:v>
                  </c:pt>
                  <c:pt idx="23">
                    <c:v>0.0201269841269841</c:v>
                  </c:pt>
                  <c:pt idx="24">
                    <c:v>0.0231372549019608</c:v>
                  </c:pt>
                  <c:pt idx="25">
                    <c:v>0.0201282051282051</c:v>
                  </c:pt>
                  <c:pt idx="26">
                    <c:v>0.0232764505119454</c:v>
                  </c:pt>
                  <c:pt idx="27">
                    <c:v>0.0201320132013201</c:v>
                  </c:pt>
                  <c:pt idx="28">
                    <c:v>0.0233217993079585</c:v>
                  </c:pt>
                </c:numCache>
              </c:numRef>
            </c:plus>
            <c:minus>
              <c:numRef>
                <c:f>'am.-10.D'!$I$4:$I$32</c:f>
                <c:numCache>
                  <c:formatCode>General</c:formatCode>
                  <c:ptCount val="29"/>
                  <c:pt idx="0">
                    <c:v>0.0219672131147541</c:v>
                  </c:pt>
                  <c:pt idx="1">
                    <c:v>0.020085653104925</c:v>
                  </c:pt>
                  <c:pt idx="2">
                    <c:v>0.0221333333333333</c:v>
                  </c:pt>
                  <c:pt idx="3">
                    <c:v>0.020092807424594</c:v>
                  </c:pt>
                  <c:pt idx="4">
                    <c:v>0.022291169451074</c:v>
                  </c:pt>
                  <c:pt idx="5">
                    <c:v>0.0200997506234414</c:v>
                  </c:pt>
                  <c:pt idx="6">
                    <c:v>0.0223821339950372</c:v>
                  </c:pt>
                  <c:pt idx="7">
                    <c:v>0.0201038961038961</c:v>
                  </c:pt>
                  <c:pt idx="8">
                    <c:v>0.0225130890052356</c:v>
                  </c:pt>
                  <c:pt idx="9">
                    <c:v>0.0201084010840108</c:v>
                  </c:pt>
                  <c:pt idx="10">
                    <c:v>0.0226086956521739</c:v>
                  </c:pt>
                  <c:pt idx="11">
                    <c:v>0.020112676056338</c:v>
                  </c:pt>
                  <c:pt idx="12">
                    <c:v>0.0227118644067797</c:v>
                  </c:pt>
                  <c:pt idx="13">
                    <c:v>0.0201162790697674</c:v>
                  </c:pt>
                  <c:pt idx="14">
                    <c:v>0.0227826086956522</c:v>
                  </c:pt>
                  <c:pt idx="15">
                    <c:v>0.0201173020527859</c:v>
                  </c:pt>
                  <c:pt idx="16">
                    <c:v>0.022865671641791</c:v>
                  </c:pt>
                  <c:pt idx="17">
                    <c:v>0.0201204819277108</c:v>
                  </c:pt>
                  <c:pt idx="18">
                    <c:v>0.0229357798165138</c:v>
                  </c:pt>
                  <c:pt idx="19">
                    <c:v>0.0201223241590214</c:v>
                  </c:pt>
                  <c:pt idx="20">
                    <c:v>0.0230094043887147</c:v>
                  </c:pt>
                  <c:pt idx="21">
                    <c:v>0.020125</c:v>
                  </c:pt>
                  <c:pt idx="22">
                    <c:v>0.0231067961165049</c:v>
                  </c:pt>
                  <c:pt idx="23">
                    <c:v>0.0201269841269841</c:v>
                  </c:pt>
                  <c:pt idx="24">
                    <c:v>0.0231372549019608</c:v>
                  </c:pt>
                  <c:pt idx="25">
                    <c:v>0.0201282051282051</c:v>
                  </c:pt>
                  <c:pt idx="26">
                    <c:v>0.0232764505119454</c:v>
                  </c:pt>
                  <c:pt idx="27">
                    <c:v>0.0201320132013201</c:v>
                  </c:pt>
                  <c:pt idx="28">
                    <c:v>0.0233217993079585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'am.-10.D'!$B$4:$B$32</c:f>
              <c:numCache>
                <c:formatCode>0.000</c:formatCode>
                <c:ptCount val="29"/>
                <c:pt idx="0">
                  <c:v>0.0</c:v>
                </c:pt>
                <c:pt idx="1">
                  <c:v>0.1555</c:v>
                </c:pt>
                <c:pt idx="2">
                  <c:v>0.311</c:v>
                </c:pt>
                <c:pt idx="3">
                  <c:v>0.4665</c:v>
                </c:pt>
                <c:pt idx="4">
                  <c:v>0.622</c:v>
                </c:pt>
                <c:pt idx="5">
                  <c:v>0.7775</c:v>
                </c:pt>
                <c:pt idx="6">
                  <c:v>0.933</c:v>
                </c:pt>
                <c:pt idx="7">
                  <c:v>1.0885</c:v>
                </c:pt>
                <c:pt idx="8">
                  <c:v>1.244</c:v>
                </c:pt>
                <c:pt idx="9">
                  <c:v>1.3995</c:v>
                </c:pt>
                <c:pt idx="10">
                  <c:v>1.555</c:v>
                </c:pt>
                <c:pt idx="11">
                  <c:v>1.7105</c:v>
                </c:pt>
                <c:pt idx="12">
                  <c:v>1.866</c:v>
                </c:pt>
                <c:pt idx="13">
                  <c:v>2.0215</c:v>
                </c:pt>
                <c:pt idx="14">
                  <c:v>2.177</c:v>
                </c:pt>
                <c:pt idx="15">
                  <c:v>2.3325</c:v>
                </c:pt>
                <c:pt idx="16">
                  <c:v>2.488</c:v>
                </c:pt>
                <c:pt idx="17" formatCode="0.00">
                  <c:v>2.6435</c:v>
                </c:pt>
                <c:pt idx="18" formatCode="0.00">
                  <c:v>2.799</c:v>
                </c:pt>
                <c:pt idx="19" formatCode="0.00">
                  <c:v>2.9545</c:v>
                </c:pt>
                <c:pt idx="20" formatCode="0.00">
                  <c:v>3.11</c:v>
                </c:pt>
                <c:pt idx="21" formatCode="0.00">
                  <c:v>3.2655</c:v>
                </c:pt>
                <c:pt idx="22" formatCode="0.00">
                  <c:v>3.421</c:v>
                </c:pt>
                <c:pt idx="23" formatCode="0.00">
                  <c:v>3.5765</c:v>
                </c:pt>
                <c:pt idx="24" formatCode="0.00">
                  <c:v>3.732</c:v>
                </c:pt>
                <c:pt idx="25" formatCode="0.00">
                  <c:v>3.8875</c:v>
                </c:pt>
                <c:pt idx="26" formatCode="0.00">
                  <c:v>4.043</c:v>
                </c:pt>
                <c:pt idx="27" formatCode="0.00">
                  <c:v>4.1985</c:v>
                </c:pt>
                <c:pt idx="28" formatCode="0.00">
                  <c:v>4.354</c:v>
                </c:pt>
              </c:numCache>
            </c:numRef>
          </c:xVal>
          <c:yVal>
            <c:numRef>
              <c:f>'am.-10.D'!$H$4:$H$32</c:f>
              <c:numCache>
                <c:formatCode>0.000</c:formatCode>
                <c:ptCount val="29"/>
                <c:pt idx="0">
                  <c:v>1.585145219865056</c:v>
                </c:pt>
                <c:pt idx="1">
                  <c:v>1.541159071680806</c:v>
                </c:pt>
                <c:pt idx="2">
                  <c:v>1.504077396776274</c:v>
                </c:pt>
                <c:pt idx="3">
                  <c:v>1.460937904115656</c:v>
                </c:pt>
                <c:pt idx="4">
                  <c:v>1.432700733934046</c:v>
                </c:pt>
                <c:pt idx="5">
                  <c:v>1.388791241318478</c:v>
                </c:pt>
                <c:pt idx="6">
                  <c:v>1.393766375958591</c:v>
                </c:pt>
                <c:pt idx="7">
                  <c:v>1.348073148299693</c:v>
                </c:pt>
                <c:pt idx="8">
                  <c:v>1.340250422618484</c:v>
                </c:pt>
                <c:pt idx="9">
                  <c:v>1.305626458052436</c:v>
                </c:pt>
                <c:pt idx="10">
                  <c:v>1.30291275218084</c:v>
                </c:pt>
                <c:pt idx="11">
                  <c:v>1.266947603487324</c:v>
                </c:pt>
                <c:pt idx="12">
                  <c:v>1.264126727145683</c:v>
                </c:pt>
                <c:pt idx="13">
                  <c:v>1.235471471385307</c:v>
                </c:pt>
                <c:pt idx="14">
                  <c:v>1.238374231043268</c:v>
                </c:pt>
                <c:pt idx="15">
                  <c:v>1.226712291295425</c:v>
                </c:pt>
                <c:pt idx="16">
                  <c:v>1.208960345836975</c:v>
                </c:pt>
                <c:pt idx="17">
                  <c:v>1.199964782928397</c:v>
                </c:pt>
                <c:pt idx="18">
                  <c:v>1.184789984909162</c:v>
                </c:pt>
                <c:pt idx="19">
                  <c:v>1.184789984909162</c:v>
                </c:pt>
                <c:pt idx="20">
                  <c:v>1.160020916796753</c:v>
                </c:pt>
                <c:pt idx="21">
                  <c:v>1.163150809805681</c:v>
                </c:pt>
                <c:pt idx="22">
                  <c:v>1.128171090909654</c:v>
                </c:pt>
                <c:pt idx="23">
                  <c:v>1.147402452837542</c:v>
                </c:pt>
                <c:pt idx="24">
                  <c:v>1.118414915964289</c:v>
                </c:pt>
                <c:pt idx="25">
                  <c:v>1.137833001821391</c:v>
                </c:pt>
                <c:pt idx="26">
                  <c:v>1.075002423028976</c:v>
                </c:pt>
                <c:pt idx="27">
                  <c:v>1.108562619521278</c:v>
                </c:pt>
                <c:pt idx="28">
                  <c:v>1.061256502124341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242264"/>
        <c:axId val="2069249704"/>
      </c:scatterChart>
      <c:valAx>
        <c:axId val="2069242264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06536149781131"/>
              <c:y val="0.91743393251246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9249704"/>
        <c:crosses val="autoZero"/>
        <c:crossBetween val="midCat"/>
      </c:valAx>
      <c:valAx>
        <c:axId val="2069249704"/>
        <c:scaling>
          <c:orientation val="minMax"/>
          <c:min val="1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ln(abs(u-u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))</a:t>
                </a:r>
              </a:p>
            </c:rich>
          </c:tx>
          <c:layout>
            <c:manualLayout>
              <c:xMode val="edge"/>
              <c:yMode val="edge"/>
              <c:x val="0.00980392547963479"/>
              <c:y val="0.40367093030548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9242264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fr-FR"/>
              <a:t>frottement fluide turbulent (le moins mauvais modèle)</a:t>
            </a:r>
          </a:p>
        </c:rich>
      </c:tx>
      <c:layout>
        <c:manualLayout>
          <c:xMode val="edge"/>
          <c:yMode val="edge"/>
          <c:x val="0.228813701345898"/>
          <c:y val="0.0303951706110758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8305145763423"/>
          <c:y val="0.151975853055379"/>
          <c:w val="0.874576814033212"/>
          <c:h val="0.696049406993635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364352941274491"/>
                  <c:y val="0.0824619063446109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Geneva"/>
                      <a:ea typeface="Geneva"/>
                      <a:cs typeface="Genev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'am.-10.D'!$C$4:$C$32</c:f>
                <c:numCache>
                  <c:formatCode>General</c:formatCode>
                  <c:ptCount val="29"/>
                  <c:pt idx="0">
                    <c:v>0.002</c:v>
                  </c:pt>
                  <c:pt idx="1">
                    <c:v>0.0027775</c:v>
                  </c:pt>
                  <c:pt idx="2">
                    <c:v>0.003555</c:v>
                  </c:pt>
                  <c:pt idx="3">
                    <c:v>0.0043325</c:v>
                  </c:pt>
                  <c:pt idx="4">
                    <c:v>0.00511</c:v>
                  </c:pt>
                  <c:pt idx="5">
                    <c:v>0.0058875</c:v>
                  </c:pt>
                  <c:pt idx="6">
                    <c:v>0.006665</c:v>
                  </c:pt>
                  <c:pt idx="7">
                    <c:v>0.0074425</c:v>
                  </c:pt>
                  <c:pt idx="8">
                    <c:v>0.00822</c:v>
                  </c:pt>
                  <c:pt idx="9">
                    <c:v>0.0089975</c:v>
                  </c:pt>
                  <c:pt idx="10">
                    <c:v>0.009775</c:v>
                  </c:pt>
                  <c:pt idx="11">
                    <c:v>0.0105525</c:v>
                  </c:pt>
                  <c:pt idx="12">
                    <c:v>0.01133</c:v>
                  </c:pt>
                  <c:pt idx="13">
                    <c:v>0.0121075</c:v>
                  </c:pt>
                  <c:pt idx="14">
                    <c:v>0.012885</c:v>
                  </c:pt>
                  <c:pt idx="15">
                    <c:v>0.0136625</c:v>
                  </c:pt>
                  <c:pt idx="16">
                    <c:v>0.01444</c:v>
                  </c:pt>
                  <c:pt idx="17">
                    <c:v>0.0152175</c:v>
                  </c:pt>
                  <c:pt idx="18">
                    <c:v>0.015995</c:v>
                  </c:pt>
                  <c:pt idx="19">
                    <c:v>0.0167725</c:v>
                  </c:pt>
                  <c:pt idx="20">
                    <c:v>0.01755</c:v>
                  </c:pt>
                  <c:pt idx="21">
                    <c:v>0.0183275</c:v>
                  </c:pt>
                  <c:pt idx="22">
                    <c:v>0.019105</c:v>
                  </c:pt>
                  <c:pt idx="23">
                    <c:v>0.0198825</c:v>
                  </c:pt>
                  <c:pt idx="24">
                    <c:v>0.02066</c:v>
                  </c:pt>
                  <c:pt idx="25">
                    <c:v>0.0214375</c:v>
                  </c:pt>
                  <c:pt idx="26">
                    <c:v>0.022215</c:v>
                  </c:pt>
                  <c:pt idx="27">
                    <c:v>0.0229925</c:v>
                  </c:pt>
                  <c:pt idx="28">
                    <c:v>0.02377</c:v>
                  </c:pt>
                </c:numCache>
              </c:numRef>
            </c:plus>
            <c:minus>
              <c:numRef>
                <c:f>'am.-10.D'!$C$4:$C$32</c:f>
                <c:numCache>
                  <c:formatCode>General</c:formatCode>
                  <c:ptCount val="29"/>
                  <c:pt idx="0">
                    <c:v>0.002</c:v>
                  </c:pt>
                  <c:pt idx="1">
                    <c:v>0.0027775</c:v>
                  </c:pt>
                  <c:pt idx="2">
                    <c:v>0.003555</c:v>
                  </c:pt>
                  <c:pt idx="3">
                    <c:v>0.0043325</c:v>
                  </c:pt>
                  <c:pt idx="4">
                    <c:v>0.00511</c:v>
                  </c:pt>
                  <c:pt idx="5">
                    <c:v>0.0058875</c:v>
                  </c:pt>
                  <c:pt idx="6">
                    <c:v>0.006665</c:v>
                  </c:pt>
                  <c:pt idx="7">
                    <c:v>0.0074425</c:v>
                  </c:pt>
                  <c:pt idx="8">
                    <c:v>0.00822</c:v>
                  </c:pt>
                  <c:pt idx="9">
                    <c:v>0.0089975</c:v>
                  </c:pt>
                  <c:pt idx="10">
                    <c:v>0.009775</c:v>
                  </c:pt>
                  <c:pt idx="11">
                    <c:v>0.0105525</c:v>
                  </c:pt>
                  <c:pt idx="12">
                    <c:v>0.01133</c:v>
                  </c:pt>
                  <c:pt idx="13">
                    <c:v>0.0121075</c:v>
                  </c:pt>
                  <c:pt idx="14">
                    <c:v>0.012885</c:v>
                  </c:pt>
                  <c:pt idx="15">
                    <c:v>0.0136625</c:v>
                  </c:pt>
                  <c:pt idx="16">
                    <c:v>0.01444</c:v>
                  </c:pt>
                  <c:pt idx="17">
                    <c:v>0.0152175</c:v>
                  </c:pt>
                  <c:pt idx="18">
                    <c:v>0.015995</c:v>
                  </c:pt>
                  <c:pt idx="19">
                    <c:v>0.0167725</c:v>
                  </c:pt>
                  <c:pt idx="20">
                    <c:v>0.01755</c:v>
                  </c:pt>
                  <c:pt idx="21">
                    <c:v>0.0183275</c:v>
                  </c:pt>
                  <c:pt idx="22">
                    <c:v>0.019105</c:v>
                  </c:pt>
                  <c:pt idx="23">
                    <c:v>0.0198825</c:v>
                  </c:pt>
                  <c:pt idx="24">
                    <c:v>0.02066</c:v>
                  </c:pt>
                  <c:pt idx="25">
                    <c:v>0.0214375</c:v>
                  </c:pt>
                  <c:pt idx="26">
                    <c:v>0.022215</c:v>
                  </c:pt>
                  <c:pt idx="27">
                    <c:v>0.0229925</c:v>
                  </c:pt>
                  <c:pt idx="28">
                    <c:v>0.02377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'am.-10.D'!$K$4:$K$32</c:f>
                <c:numCache>
                  <c:formatCode>General</c:formatCode>
                  <c:ptCount val="29"/>
                  <c:pt idx="0">
                    <c:v>0.00450147809728568</c:v>
                  </c:pt>
                  <c:pt idx="1">
                    <c:v>0.00430099638221093</c:v>
                  </c:pt>
                  <c:pt idx="2">
                    <c:v>0.00491851851851852</c:v>
                  </c:pt>
                  <c:pt idx="3">
                    <c:v>0.00466190427484779</c:v>
                  </c:pt>
                  <c:pt idx="4">
                    <c:v>0.00532008817448067</c:v>
                  </c:pt>
                  <c:pt idx="5">
                    <c:v>0.00501240663926219</c:v>
                  </c:pt>
                  <c:pt idx="6">
                    <c:v>0.00555387940323504</c:v>
                  </c:pt>
                  <c:pt idx="7">
                    <c:v>0.00522179119581717</c:v>
                  </c:pt>
                  <c:pt idx="8">
                    <c:v>0.00589347879718209</c:v>
                  </c:pt>
                  <c:pt idx="9">
                    <c:v>0.00544943118807882</c:v>
                  </c:pt>
                  <c:pt idx="10">
                    <c:v>0.00614366729678639</c:v>
                  </c:pt>
                  <c:pt idx="11">
                    <c:v>0.00566554255108113</c:v>
                  </c:pt>
                  <c:pt idx="12">
                    <c:v>0.00641578090586996</c:v>
                  </c:pt>
                  <c:pt idx="13">
                    <c:v>0.00584775554353705</c:v>
                  </c:pt>
                  <c:pt idx="14">
                    <c:v>0.00660365469439193</c:v>
                  </c:pt>
                  <c:pt idx="15">
                    <c:v>0.00589950206826567</c:v>
                  </c:pt>
                  <c:pt idx="16">
                    <c:v>0.00682557362441523</c:v>
                  </c:pt>
                  <c:pt idx="17">
                    <c:v>0.00606038612280447</c:v>
                  </c:pt>
                  <c:pt idx="18">
                    <c:v>0.007013999943888</c:v>
                  </c:pt>
                  <c:pt idx="19">
                    <c:v>0.00615361595077107</c:v>
                  </c:pt>
                  <c:pt idx="20">
                    <c:v>0.00721297943219897</c:v>
                  </c:pt>
                  <c:pt idx="21">
                    <c:v>0.0062890625</c:v>
                  </c:pt>
                  <c:pt idx="22">
                    <c:v>0.00747792754579445</c:v>
                  </c:pt>
                  <c:pt idx="23">
                    <c:v>0.00638951877047115</c:v>
                  </c:pt>
                  <c:pt idx="24">
                    <c:v>0.00756119441240548</c:v>
                  </c:pt>
                  <c:pt idx="25">
                    <c:v>0.00645134779750164</c:v>
                  </c:pt>
                  <c:pt idx="26">
                    <c:v>0.0079441810620974</c:v>
                  </c:pt>
                  <c:pt idx="27">
                    <c:v>0.00664422877931357</c:v>
                  </c:pt>
                  <c:pt idx="28">
                    <c:v>0.00806982675015864</c:v>
                  </c:pt>
                </c:numCache>
              </c:numRef>
            </c:plus>
            <c:minus>
              <c:numRef>
                <c:f>'am.-10.D'!$K$4:$K$32</c:f>
                <c:numCache>
                  <c:formatCode>General</c:formatCode>
                  <c:ptCount val="29"/>
                  <c:pt idx="0">
                    <c:v>0.00450147809728568</c:v>
                  </c:pt>
                  <c:pt idx="1">
                    <c:v>0.00430099638221093</c:v>
                  </c:pt>
                  <c:pt idx="2">
                    <c:v>0.00491851851851852</c:v>
                  </c:pt>
                  <c:pt idx="3">
                    <c:v>0.00466190427484779</c:v>
                  </c:pt>
                  <c:pt idx="4">
                    <c:v>0.00532008817448067</c:v>
                  </c:pt>
                  <c:pt idx="5">
                    <c:v>0.00501240663926219</c:v>
                  </c:pt>
                  <c:pt idx="6">
                    <c:v>0.00555387940323504</c:v>
                  </c:pt>
                  <c:pt idx="7">
                    <c:v>0.00522179119581717</c:v>
                  </c:pt>
                  <c:pt idx="8">
                    <c:v>0.00589347879718209</c:v>
                  </c:pt>
                  <c:pt idx="9">
                    <c:v>0.00544943118807882</c:v>
                  </c:pt>
                  <c:pt idx="10">
                    <c:v>0.00614366729678639</c:v>
                  </c:pt>
                  <c:pt idx="11">
                    <c:v>0.00566554255108113</c:v>
                  </c:pt>
                  <c:pt idx="12">
                    <c:v>0.00641578090586996</c:v>
                  </c:pt>
                  <c:pt idx="13">
                    <c:v>0.00584775554353705</c:v>
                  </c:pt>
                  <c:pt idx="14">
                    <c:v>0.00660365469439193</c:v>
                  </c:pt>
                  <c:pt idx="15">
                    <c:v>0.00589950206826567</c:v>
                  </c:pt>
                  <c:pt idx="16">
                    <c:v>0.00682557362441523</c:v>
                  </c:pt>
                  <c:pt idx="17">
                    <c:v>0.00606038612280447</c:v>
                  </c:pt>
                  <c:pt idx="18">
                    <c:v>0.007013999943888</c:v>
                  </c:pt>
                  <c:pt idx="19">
                    <c:v>0.00615361595077107</c:v>
                  </c:pt>
                  <c:pt idx="20">
                    <c:v>0.00721297943219897</c:v>
                  </c:pt>
                  <c:pt idx="21">
                    <c:v>0.0062890625</c:v>
                  </c:pt>
                  <c:pt idx="22">
                    <c:v>0.00747792754579445</c:v>
                  </c:pt>
                  <c:pt idx="23">
                    <c:v>0.00638951877047115</c:v>
                  </c:pt>
                  <c:pt idx="24">
                    <c:v>0.00756119441240548</c:v>
                  </c:pt>
                  <c:pt idx="25">
                    <c:v>0.00645134779750164</c:v>
                  </c:pt>
                  <c:pt idx="26">
                    <c:v>0.0079441810620974</c:v>
                  </c:pt>
                  <c:pt idx="27">
                    <c:v>0.00664422877931357</c:v>
                  </c:pt>
                  <c:pt idx="28">
                    <c:v>0.00806982675015864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'am.-10.D'!$B$4:$B$32</c:f>
              <c:numCache>
                <c:formatCode>0.000</c:formatCode>
                <c:ptCount val="29"/>
                <c:pt idx="0">
                  <c:v>0.0</c:v>
                </c:pt>
                <c:pt idx="1">
                  <c:v>0.1555</c:v>
                </c:pt>
                <c:pt idx="2">
                  <c:v>0.311</c:v>
                </c:pt>
                <c:pt idx="3">
                  <c:v>0.4665</c:v>
                </c:pt>
                <c:pt idx="4">
                  <c:v>0.622</c:v>
                </c:pt>
                <c:pt idx="5">
                  <c:v>0.7775</c:v>
                </c:pt>
                <c:pt idx="6">
                  <c:v>0.933</c:v>
                </c:pt>
                <c:pt idx="7">
                  <c:v>1.0885</c:v>
                </c:pt>
                <c:pt idx="8">
                  <c:v>1.244</c:v>
                </c:pt>
                <c:pt idx="9">
                  <c:v>1.3995</c:v>
                </c:pt>
                <c:pt idx="10">
                  <c:v>1.555</c:v>
                </c:pt>
                <c:pt idx="11">
                  <c:v>1.7105</c:v>
                </c:pt>
                <c:pt idx="12">
                  <c:v>1.866</c:v>
                </c:pt>
                <c:pt idx="13">
                  <c:v>2.0215</c:v>
                </c:pt>
                <c:pt idx="14">
                  <c:v>2.177</c:v>
                </c:pt>
                <c:pt idx="15">
                  <c:v>2.3325</c:v>
                </c:pt>
                <c:pt idx="16">
                  <c:v>2.488</c:v>
                </c:pt>
                <c:pt idx="17" formatCode="0.00">
                  <c:v>2.6435</c:v>
                </c:pt>
                <c:pt idx="18" formatCode="0.00">
                  <c:v>2.799</c:v>
                </c:pt>
                <c:pt idx="19" formatCode="0.00">
                  <c:v>2.9545</c:v>
                </c:pt>
                <c:pt idx="20" formatCode="0.00">
                  <c:v>3.11</c:v>
                </c:pt>
                <c:pt idx="21" formatCode="0.00">
                  <c:v>3.2655</c:v>
                </c:pt>
                <c:pt idx="22" formatCode="0.00">
                  <c:v>3.421</c:v>
                </c:pt>
                <c:pt idx="23" formatCode="0.00">
                  <c:v>3.5765</c:v>
                </c:pt>
                <c:pt idx="24" formatCode="0.00">
                  <c:v>3.732</c:v>
                </c:pt>
                <c:pt idx="25" formatCode="0.00">
                  <c:v>3.8875</c:v>
                </c:pt>
                <c:pt idx="26" formatCode="0.00">
                  <c:v>4.043</c:v>
                </c:pt>
                <c:pt idx="27" formatCode="0.00">
                  <c:v>4.1985</c:v>
                </c:pt>
                <c:pt idx="28" formatCode="0.00">
                  <c:v>4.354</c:v>
                </c:pt>
              </c:numCache>
            </c:numRef>
          </c:xVal>
          <c:yVal>
            <c:numRef>
              <c:f>'am.-10.D'!$J$4:$J$32</c:f>
              <c:numCache>
                <c:formatCode>0.000</c:formatCode>
                <c:ptCount val="29"/>
                <c:pt idx="0">
                  <c:v>0.204918032786885</c:v>
                </c:pt>
                <c:pt idx="1">
                  <c:v>0.214132762312634</c:v>
                </c:pt>
                <c:pt idx="2">
                  <c:v>0.222222222222222</c:v>
                </c:pt>
                <c:pt idx="3">
                  <c:v>0.232018561484919</c:v>
                </c:pt>
                <c:pt idx="4">
                  <c:v>0.238663484486874</c:v>
                </c:pt>
                <c:pt idx="5">
                  <c:v>0.249376558603491</c:v>
                </c:pt>
                <c:pt idx="6">
                  <c:v>0.248138957816377</c:v>
                </c:pt>
                <c:pt idx="7">
                  <c:v>0.25974025974026</c:v>
                </c:pt>
                <c:pt idx="8">
                  <c:v>0.261780104712042</c:v>
                </c:pt>
                <c:pt idx="9">
                  <c:v>0.2710027100271</c:v>
                </c:pt>
                <c:pt idx="10">
                  <c:v>0.271739130434783</c:v>
                </c:pt>
                <c:pt idx="11">
                  <c:v>0.28169014084507</c:v>
                </c:pt>
                <c:pt idx="12">
                  <c:v>0.282485875706215</c:v>
                </c:pt>
                <c:pt idx="13">
                  <c:v>0.290697674418605</c:v>
                </c:pt>
                <c:pt idx="14">
                  <c:v>0.289855072463768</c:v>
                </c:pt>
                <c:pt idx="15">
                  <c:v>0.293255131964809</c:v>
                </c:pt>
                <c:pt idx="16">
                  <c:v>0.298507462686567</c:v>
                </c:pt>
                <c:pt idx="17">
                  <c:v>0.301204819277108</c:v>
                </c:pt>
                <c:pt idx="18">
                  <c:v>0.305810397553517</c:v>
                </c:pt>
                <c:pt idx="19">
                  <c:v>0.305810397553517</c:v>
                </c:pt>
                <c:pt idx="20">
                  <c:v>0.313479623824451</c:v>
                </c:pt>
                <c:pt idx="21">
                  <c:v>0.3125</c:v>
                </c:pt>
                <c:pt idx="22">
                  <c:v>0.323624595469256</c:v>
                </c:pt>
                <c:pt idx="23">
                  <c:v>0.317460317460317</c:v>
                </c:pt>
                <c:pt idx="24">
                  <c:v>0.326797385620915</c:v>
                </c:pt>
                <c:pt idx="25">
                  <c:v>0.32051282051282</c:v>
                </c:pt>
                <c:pt idx="26">
                  <c:v>0.341296928327645</c:v>
                </c:pt>
                <c:pt idx="27">
                  <c:v>0.33003300330033</c:v>
                </c:pt>
                <c:pt idx="28">
                  <c:v>0.346020761245675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9293688"/>
        <c:axId val="2069301128"/>
      </c:scatterChart>
      <c:valAx>
        <c:axId val="2069293688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511864724492306"/>
              <c:y val="0.91793415245448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9301128"/>
        <c:crosses val="autoZero"/>
        <c:crossBetween val="midCat"/>
      </c:valAx>
      <c:valAx>
        <c:axId val="2069301128"/>
        <c:scaling>
          <c:orientation val="minMax"/>
          <c:min val="0.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1/abs(u-u</a:t>
                </a:r>
                <a:r>
                  <a:rPr lang="fr-FR" sz="900" b="1" i="0" u="none" strike="noStrike" baseline="-2500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0</a:t>
                </a:r>
                <a:r>
                  <a:rPr lang="fr-FR" sz="9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01694978375955"/>
              <c:y val="0.410334803249523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fr-FR"/>
          </a:p>
        </c:txPr>
        <c:crossAx val="2069293688"/>
        <c:crosses val="autoZero"/>
        <c:crossBetween val="midCat"/>
      </c:valAx>
      <c:spPr>
        <a:solidFill>
          <a:srgbClr val="F6FFCE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fr-FR"/>
    </a:p>
  </c:txPr>
  <c:printSettings>
    <c:headerFooter>
      <c:oddHeader>&amp;A</c:oddHeader>
      <c:oddFooter>Page &amp;P</c:oddFooter>
    </c:headerFooter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Relationship Id="rId3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Relationship Id="rId2" Type="http://schemas.openxmlformats.org/officeDocument/2006/relationships/chart" Target="../charts/chart11.xml"/><Relationship Id="rId3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2</xdr:row>
      <xdr:rowOff>203200</xdr:rowOff>
    </xdr:from>
    <xdr:to>
      <xdr:col>19</xdr:col>
      <xdr:colOff>558800</xdr:colOff>
      <xdr:row>28</xdr:row>
      <xdr:rowOff>0</xdr:rowOff>
    </xdr:to>
    <xdr:graphicFrame macro="">
      <xdr:nvGraphicFramePr>
        <xdr:cNvPr id="102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406400</xdr:colOff>
      <xdr:row>33</xdr:row>
      <xdr:rowOff>101600</xdr:rowOff>
    </xdr:from>
    <xdr:to>
      <xdr:col>19</xdr:col>
      <xdr:colOff>558800</xdr:colOff>
      <xdr:row>58</xdr:row>
      <xdr:rowOff>127000</xdr:rowOff>
    </xdr:to>
    <xdr:graphicFrame macro="">
      <xdr:nvGraphicFramePr>
        <xdr:cNvPr id="1026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469900</xdr:colOff>
      <xdr:row>33</xdr:row>
      <xdr:rowOff>101600</xdr:rowOff>
    </xdr:from>
    <xdr:to>
      <xdr:col>10</xdr:col>
      <xdr:colOff>241300</xdr:colOff>
      <xdr:row>58</xdr:row>
      <xdr:rowOff>152400</xdr:rowOff>
    </xdr:to>
    <xdr:graphicFrame macro="">
      <xdr:nvGraphicFramePr>
        <xdr:cNvPr id="102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63500</xdr:colOff>
      <xdr:row>30</xdr:row>
      <xdr:rowOff>25400</xdr:rowOff>
    </xdr:from>
    <xdr:to>
      <xdr:col>6</xdr:col>
      <xdr:colOff>355600</xdr:colOff>
      <xdr:row>33</xdr:row>
      <xdr:rowOff>0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63500" y="5143500"/>
          <a:ext cx="4749800" cy="520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mesure une longueur proportionnelle à une tension proportionnelle au déplacement de l'oscillateur (entre deux ressorts de raideur k sur un banc à coussin d'air horizontal)</a:t>
          </a:r>
        </a:p>
      </xdr:txBody>
    </xdr:sp>
    <xdr:clientData/>
  </xdr:twoCellAnchor>
  <xdr:twoCellAnchor>
    <xdr:from>
      <xdr:col>11</xdr:col>
      <xdr:colOff>76200</xdr:colOff>
      <xdr:row>29</xdr:row>
      <xdr:rowOff>0</xdr:rowOff>
    </xdr:from>
    <xdr:to>
      <xdr:col>19</xdr:col>
      <xdr:colOff>876300</xdr:colOff>
      <xdr:row>33</xdr:row>
      <xdr:rowOff>0</xdr:rowOff>
    </xdr:to>
    <xdr:sp macro="" textlink="">
      <xdr:nvSpPr>
        <xdr:cNvPr id="1029" name="Texte 5"/>
        <xdr:cNvSpPr txBox="1">
          <a:spLocks noChangeArrowheads="1"/>
        </xdr:cNvSpPr>
      </xdr:nvSpPr>
      <xdr:spPr bwMode="auto">
        <a:xfrm>
          <a:off x="8470900" y="4902200"/>
          <a:ext cx="84201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La pseudopériode correspond à : 12 T </a:t>
          </a:r>
          <a:r>
            <a:rPr lang="fr-FR" sz="1000" b="0" i="0" u="none" strike="noStrike" baseline="0">
              <a:solidFill>
                <a:srgbClr val="000000"/>
              </a:solidFill>
              <a:latin typeface="JML_symbol"/>
              <a:ea typeface="JML_symbol"/>
              <a:cs typeface="JML_symbol"/>
            </a:rPr>
            <a:t>≈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143 mm  pour l'échelle :  4,5 s </a:t>
          </a:r>
          <a:r>
            <a:rPr lang="fr-FR" sz="1000" b="0" i="0" u="none" strike="noStrike" baseline="0">
              <a:solidFill>
                <a:srgbClr val="000000"/>
              </a:solidFill>
              <a:latin typeface="JML_symbol"/>
              <a:ea typeface="JML_symbol"/>
              <a:cs typeface="JML_symbol"/>
            </a:rPr>
            <a:t>≈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135 mm  ;  donc :  T = 0,397 ± 0,007 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peut être comparer à   T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= 2π√[(m+m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p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)/2k] = 0,366 s  dans le modèle sans frottement ou avec frottement solide.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peut aussi comparer à  T = 2π/√(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0</a:t>
          </a:r>
          <a:r>
            <a:rPr lang="fr-FR" sz="1000" b="0" i="0" u="none" strike="noStrike" baseline="30000">
              <a:solidFill>
                <a:srgbClr val="000000"/>
              </a:solidFill>
              <a:latin typeface="Geneva"/>
              <a:ea typeface="Geneva"/>
              <a:cs typeface="Genev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-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30000">
              <a:solidFill>
                <a:srgbClr val="000000"/>
              </a:solidFill>
              <a:latin typeface="Geneva"/>
              <a:ea typeface="Geneva"/>
              <a:cs typeface="Genev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) = 0,367 s  pour un frottement visqueux.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Aucune relation simple n'est disponible pour le frottement turbulent (mais T est en fait très augmentée)</a:t>
          </a:r>
        </a:p>
      </xdr:txBody>
    </xdr:sp>
    <xdr:clientData/>
  </xdr:twoCellAnchor>
  <xdr:twoCellAnchor>
    <xdr:from>
      <xdr:col>0</xdr:col>
      <xdr:colOff>596900</xdr:colOff>
      <xdr:row>60</xdr:row>
      <xdr:rowOff>38100</xdr:rowOff>
    </xdr:from>
    <xdr:to>
      <xdr:col>4</xdr:col>
      <xdr:colOff>622300</xdr:colOff>
      <xdr:row>61</xdr:row>
      <xdr:rowOff>177800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596900" y="10160000"/>
          <a:ext cx="2603500" cy="330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b semble indépendant de la raideur du ressort : le modèle est plausible</a:t>
          </a:r>
        </a:p>
      </xdr:txBody>
    </xdr:sp>
    <xdr:clientData/>
  </xdr:twoCellAnchor>
  <xdr:twoCellAnchor>
    <xdr:from>
      <xdr:col>11</xdr:col>
      <xdr:colOff>203200</xdr:colOff>
      <xdr:row>60</xdr:row>
      <xdr:rowOff>38100</xdr:rowOff>
    </xdr:from>
    <xdr:to>
      <xdr:col>13</xdr:col>
      <xdr:colOff>901700</xdr:colOff>
      <xdr:row>61</xdr:row>
      <xdr:rowOff>177800</xdr:rowOff>
    </xdr:to>
    <xdr:sp macro="" textlink="">
      <xdr:nvSpPr>
        <xdr:cNvPr id="1032" name="Texte 8"/>
        <xdr:cNvSpPr txBox="1">
          <a:spLocks noChangeArrowheads="1"/>
        </xdr:cNvSpPr>
      </xdr:nvSpPr>
      <xdr:spPr bwMode="auto">
        <a:xfrm>
          <a:off x="8597900" y="10160000"/>
          <a:ext cx="2603500" cy="330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a semble dépendant de la raideur du ressort : le modèle est peu plausible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304800</xdr:colOff>
      <xdr:row>4</xdr:row>
      <xdr:rowOff>12700</xdr:rowOff>
    </xdr:from>
    <xdr:to>
      <xdr:col>20</xdr:col>
      <xdr:colOff>482600</xdr:colOff>
      <xdr:row>29</xdr:row>
      <xdr:rowOff>25400</xdr:rowOff>
    </xdr:to>
    <xdr:graphicFrame macro="">
      <xdr:nvGraphicFramePr>
        <xdr:cNvPr id="204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406400</xdr:colOff>
      <xdr:row>46</xdr:row>
      <xdr:rowOff>101600</xdr:rowOff>
    </xdr:from>
    <xdr:to>
      <xdr:col>20</xdr:col>
      <xdr:colOff>558800</xdr:colOff>
      <xdr:row>71</xdr:row>
      <xdr:rowOff>127000</xdr:rowOff>
    </xdr:to>
    <xdr:graphicFrame macro="">
      <xdr:nvGraphicFramePr>
        <xdr:cNvPr id="2050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469900</xdr:colOff>
      <xdr:row>46</xdr:row>
      <xdr:rowOff>101600</xdr:rowOff>
    </xdr:from>
    <xdr:to>
      <xdr:col>10</xdr:col>
      <xdr:colOff>241300</xdr:colOff>
      <xdr:row>71</xdr:row>
      <xdr:rowOff>152400</xdr:rowOff>
    </xdr:to>
    <xdr:graphicFrame macro="">
      <xdr:nvGraphicFramePr>
        <xdr:cNvPr id="2051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63500</xdr:colOff>
      <xdr:row>43</xdr:row>
      <xdr:rowOff>25400</xdr:rowOff>
    </xdr:from>
    <xdr:to>
      <xdr:col>6</xdr:col>
      <xdr:colOff>355600</xdr:colOff>
      <xdr:row>46</xdr:row>
      <xdr:rowOff>0</xdr:rowOff>
    </xdr:to>
    <xdr:sp macro="" textlink="">
      <xdr:nvSpPr>
        <xdr:cNvPr id="2052" name="Texte 4"/>
        <xdr:cNvSpPr txBox="1">
          <a:spLocks noChangeArrowheads="1"/>
        </xdr:cNvSpPr>
      </xdr:nvSpPr>
      <xdr:spPr bwMode="auto">
        <a:xfrm>
          <a:off x="63500" y="7289800"/>
          <a:ext cx="4749800" cy="520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mesure une longueur proportionnelle à une tension proportionnelle au déplacement de l'oscillateur (entre deux ressorts de raideur k sur un banc à coussin d'air horizontal)</a:t>
          </a:r>
        </a:p>
      </xdr:txBody>
    </xdr:sp>
    <xdr:clientData/>
  </xdr:twoCellAnchor>
  <xdr:twoCellAnchor>
    <xdr:from>
      <xdr:col>12</xdr:col>
      <xdr:colOff>76200</xdr:colOff>
      <xdr:row>42</xdr:row>
      <xdr:rowOff>0</xdr:rowOff>
    </xdr:from>
    <xdr:to>
      <xdr:col>20</xdr:col>
      <xdr:colOff>876300</xdr:colOff>
      <xdr:row>46</xdr:row>
      <xdr:rowOff>0</xdr:rowOff>
    </xdr:to>
    <xdr:sp macro="" textlink="">
      <xdr:nvSpPr>
        <xdr:cNvPr id="2053" name="Texte 5"/>
        <xdr:cNvSpPr txBox="1">
          <a:spLocks noChangeArrowheads="1"/>
        </xdr:cNvSpPr>
      </xdr:nvSpPr>
      <xdr:spPr bwMode="auto">
        <a:xfrm>
          <a:off x="9232900" y="7048500"/>
          <a:ext cx="84201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La pseudopériode correspond à : 18 T </a:t>
          </a:r>
          <a:r>
            <a:rPr lang="fr-FR" sz="1000" b="0" i="0" u="none" strike="noStrike" baseline="0">
              <a:solidFill>
                <a:srgbClr val="000000"/>
              </a:solidFill>
              <a:latin typeface="JML_symbol"/>
              <a:ea typeface="JML_symbol"/>
              <a:cs typeface="JML_symbol"/>
            </a:rPr>
            <a:t>≈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143 mm  pour l'échelle :  8 s </a:t>
          </a:r>
          <a:r>
            <a:rPr lang="fr-FR" sz="1000" b="0" i="0" u="none" strike="noStrike" baseline="0">
              <a:solidFill>
                <a:srgbClr val="000000"/>
              </a:solidFill>
              <a:latin typeface="JML_symbol"/>
              <a:ea typeface="JML_symbol"/>
              <a:cs typeface="JML_symbol"/>
            </a:rPr>
            <a:t>≈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133,5 mm  ;  donc :  T = 0,475 ± 0,010 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peut comparer à   T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= 2π√[(m+m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p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)/2k] = 0,449 s  dans le modèle sans frottement ou avec frottement solide.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peut aussi comparer à  T = 2π/√(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0</a:t>
          </a:r>
          <a:r>
            <a:rPr lang="fr-FR" sz="1000" b="0" i="0" u="none" strike="noStrike" baseline="30000">
              <a:solidFill>
                <a:srgbClr val="000000"/>
              </a:solidFill>
              <a:latin typeface="Geneva"/>
              <a:ea typeface="Geneva"/>
              <a:cs typeface="Genev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-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30000">
              <a:solidFill>
                <a:srgbClr val="000000"/>
              </a:solidFill>
              <a:latin typeface="Geneva"/>
              <a:ea typeface="Geneva"/>
              <a:cs typeface="Genev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) = 0,449 s  pour un frottement visqueux.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Aucune relation simple n'est disponible pour le frottement turbulent (mais T est en fait très augmentée).</a:t>
          </a:r>
        </a:p>
      </xdr:txBody>
    </xdr:sp>
    <xdr:clientData/>
  </xdr:twoCellAnchor>
  <xdr:twoCellAnchor>
    <xdr:from>
      <xdr:col>0</xdr:col>
      <xdr:colOff>596900</xdr:colOff>
      <xdr:row>73</xdr:row>
      <xdr:rowOff>38100</xdr:rowOff>
    </xdr:from>
    <xdr:to>
      <xdr:col>4</xdr:col>
      <xdr:colOff>622300</xdr:colOff>
      <xdr:row>74</xdr:row>
      <xdr:rowOff>177800</xdr:rowOff>
    </xdr:to>
    <xdr:sp macro="" textlink="">
      <xdr:nvSpPr>
        <xdr:cNvPr id="2054" name="Texte 6"/>
        <xdr:cNvSpPr txBox="1">
          <a:spLocks noChangeArrowheads="1"/>
        </xdr:cNvSpPr>
      </xdr:nvSpPr>
      <xdr:spPr bwMode="auto">
        <a:xfrm>
          <a:off x="596900" y="12306300"/>
          <a:ext cx="2603500" cy="330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b semble indépendant de la raideur du ressort : le modèle est plausible</a:t>
          </a:r>
        </a:p>
      </xdr:txBody>
    </xdr:sp>
    <xdr:clientData/>
  </xdr:twoCellAnchor>
  <xdr:twoCellAnchor>
    <xdr:from>
      <xdr:col>12</xdr:col>
      <xdr:colOff>203200</xdr:colOff>
      <xdr:row>73</xdr:row>
      <xdr:rowOff>38100</xdr:rowOff>
    </xdr:from>
    <xdr:to>
      <xdr:col>14</xdr:col>
      <xdr:colOff>901700</xdr:colOff>
      <xdr:row>74</xdr:row>
      <xdr:rowOff>177800</xdr:rowOff>
    </xdr:to>
    <xdr:sp macro="" textlink="">
      <xdr:nvSpPr>
        <xdr:cNvPr id="2055" name="Texte 7"/>
        <xdr:cNvSpPr txBox="1">
          <a:spLocks noChangeArrowheads="1"/>
        </xdr:cNvSpPr>
      </xdr:nvSpPr>
      <xdr:spPr bwMode="auto">
        <a:xfrm>
          <a:off x="9359900" y="12306300"/>
          <a:ext cx="2603500" cy="330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a semble dépendant de la raideur du ressort : le modèle est peu plausible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3</xdr:row>
      <xdr:rowOff>25400</xdr:rowOff>
    </xdr:from>
    <xdr:to>
      <xdr:col>19</xdr:col>
      <xdr:colOff>558800</xdr:colOff>
      <xdr:row>28</xdr:row>
      <xdr:rowOff>38100</xdr:rowOff>
    </xdr:to>
    <xdr:graphicFrame macro="">
      <xdr:nvGraphicFramePr>
        <xdr:cNvPr id="307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406400</xdr:colOff>
      <xdr:row>37</xdr:row>
      <xdr:rowOff>101600</xdr:rowOff>
    </xdr:from>
    <xdr:to>
      <xdr:col>19</xdr:col>
      <xdr:colOff>558800</xdr:colOff>
      <xdr:row>62</xdr:row>
      <xdr:rowOff>127000</xdr:rowOff>
    </xdr:to>
    <xdr:graphicFrame macro="">
      <xdr:nvGraphicFramePr>
        <xdr:cNvPr id="3074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469900</xdr:colOff>
      <xdr:row>37</xdr:row>
      <xdr:rowOff>101600</xdr:rowOff>
    </xdr:from>
    <xdr:to>
      <xdr:col>10</xdr:col>
      <xdr:colOff>241300</xdr:colOff>
      <xdr:row>62</xdr:row>
      <xdr:rowOff>152400</xdr:rowOff>
    </xdr:to>
    <xdr:graphicFrame macro="">
      <xdr:nvGraphicFramePr>
        <xdr:cNvPr id="3075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63500</xdr:colOff>
      <xdr:row>34</xdr:row>
      <xdr:rowOff>25400</xdr:rowOff>
    </xdr:from>
    <xdr:to>
      <xdr:col>6</xdr:col>
      <xdr:colOff>355600</xdr:colOff>
      <xdr:row>37</xdr:row>
      <xdr:rowOff>0</xdr:rowOff>
    </xdr:to>
    <xdr:sp macro="" textlink="">
      <xdr:nvSpPr>
        <xdr:cNvPr id="3076" name="Texte 4"/>
        <xdr:cNvSpPr txBox="1">
          <a:spLocks noChangeArrowheads="1"/>
        </xdr:cNvSpPr>
      </xdr:nvSpPr>
      <xdr:spPr bwMode="auto">
        <a:xfrm>
          <a:off x="63500" y="5803900"/>
          <a:ext cx="4749800" cy="520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mesure une longueur proportionnelle à une tension proportionnelle au déplacement de l'oscillateur (entre deux ressorts de raideur k sur un banc à coussin d'air horizontal)</a:t>
          </a:r>
        </a:p>
      </xdr:txBody>
    </xdr:sp>
    <xdr:clientData/>
  </xdr:twoCellAnchor>
  <xdr:twoCellAnchor>
    <xdr:from>
      <xdr:col>11</xdr:col>
      <xdr:colOff>76200</xdr:colOff>
      <xdr:row>33</xdr:row>
      <xdr:rowOff>0</xdr:rowOff>
    </xdr:from>
    <xdr:to>
      <xdr:col>19</xdr:col>
      <xdr:colOff>876300</xdr:colOff>
      <xdr:row>37</xdr:row>
      <xdr:rowOff>0</xdr:rowOff>
    </xdr:to>
    <xdr:sp macro="" textlink="">
      <xdr:nvSpPr>
        <xdr:cNvPr id="3077" name="Texte 5"/>
        <xdr:cNvSpPr txBox="1">
          <a:spLocks noChangeArrowheads="1"/>
        </xdr:cNvSpPr>
      </xdr:nvSpPr>
      <xdr:spPr bwMode="auto">
        <a:xfrm>
          <a:off x="8470900" y="5562600"/>
          <a:ext cx="84201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La pseudopériode correspond à : 13 T </a:t>
          </a:r>
          <a:r>
            <a:rPr lang="fr-FR" sz="1000" b="0" i="0" u="none" strike="noStrike" baseline="0">
              <a:solidFill>
                <a:srgbClr val="000000"/>
              </a:solidFill>
              <a:latin typeface="JML_symbol"/>
              <a:ea typeface="JML_symbol"/>
              <a:cs typeface="JML_symbol"/>
            </a:rPr>
            <a:t>≈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136,5 mm  pour l'échelle :  4,5 s </a:t>
          </a:r>
          <a:r>
            <a:rPr lang="fr-FR" sz="1000" b="0" i="0" u="none" strike="noStrike" baseline="0">
              <a:solidFill>
                <a:srgbClr val="000000"/>
              </a:solidFill>
              <a:latin typeface="JML_symbol"/>
              <a:ea typeface="JML_symbol"/>
              <a:cs typeface="JML_symbol"/>
            </a:rPr>
            <a:t>≈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135 mm  ;  donc :  T = 0,311 ± 0,007 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peut être comparer à   T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= 2π√[m/2k] = 0,321 s  dans le modèle sans frottement ou avec frottement solide.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peut aussi comparer à  T = 2π/√(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0</a:t>
          </a:r>
          <a:r>
            <a:rPr lang="fr-FR" sz="1000" b="0" i="0" u="none" strike="noStrike" baseline="30000">
              <a:solidFill>
                <a:srgbClr val="000000"/>
              </a:solidFill>
              <a:latin typeface="Geneva"/>
              <a:ea typeface="Geneva"/>
              <a:cs typeface="Genev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-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30000">
              <a:solidFill>
                <a:srgbClr val="000000"/>
              </a:solidFill>
              <a:latin typeface="Geneva"/>
              <a:ea typeface="Geneva"/>
              <a:cs typeface="Genev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) = 0,321 s  pour un frottement visqueux.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Aucune relation simple n'est disponible pour le frottement turbulent (mais T est en fait très augmentée)</a:t>
          </a:r>
        </a:p>
      </xdr:txBody>
    </xdr:sp>
    <xdr:clientData/>
  </xdr:twoCellAnchor>
  <xdr:twoCellAnchor>
    <xdr:from>
      <xdr:col>0</xdr:col>
      <xdr:colOff>596900</xdr:colOff>
      <xdr:row>64</xdr:row>
      <xdr:rowOff>38100</xdr:rowOff>
    </xdr:from>
    <xdr:to>
      <xdr:col>4</xdr:col>
      <xdr:colOff>622300</xdr:colOff>
      <xdr:row>65</xdr:row>
      <xdr:rowOff>177800</xdr:rowOff>
    </xdr:to>
    <xdr:sp macro="" textlink="">
      <xdr:nvSpPr>
        <xdr:cNvPr id="3079" name="Texte 7"/>
        <xdr:cNvSpPr txBox="1">
          <a:spLocks noChangeArrowheads="1"/>
        </xdr:cNvSpPr>
      </xdr:nvSpPr>
      <xdr:spPr bwMode="auto">
        <a:xfrm>
          <a:off x="596900" y="10820400"/>
          <a:ext cx="2603500" cy="317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b semble peu dépendant de la raideur du ressort : le modèle est plausible</a:t>
          </a:r>
        </a:p>
      </xdr:txBody>
    </xdr:sp>
    <xdr:clientData/>
  </xdr:twoCellAnchor>
  <xdr:twoCellAnchor>
    <xdr:from>
      <xdr:col>11</xdr:col>
      <xdr:colOff>203200</xdr:colOff>
      <xdr:row>64</xdr:row>
      <xdr:rowOff>38100</xdr:rowOff>
    </xdr:from>
    <xdr:to>
      <xdr:col>13</xdr:col>
      <xdr:colOff>901700</xdr:colOff>
      <xdr:row>65</xdr:row>
      <xdr:rowOff>177800</xdr:rowOff>
    </xdr:to>
    <xdr:sp macro="" textlink="">
      <xdr:nvSpPr>
        <xdr:cNvPr id="3080" name="Texte 8"/>
        <xdr:cNvSpPr txBox="1">
          <a:spLocks noChangeArrowheads="1"/>
        </xdr:cNvSpPr>
      </xdr:nvSpPr>
      <xdr:spPr bwMode="auto">
        <a:xfrm>
          <a:off x="8597900" y="10820400"/>
          <a:ext cx="2603500" cy="317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a semble dépendant de la raideur du ressort : le modèle est peu plausible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304800</xdr:colOff>
      <xdr:row>4</xdr:row>
      <xdr:rowOff>12700</xdr:rowOff>
    </xdr:from>
    <xdr:to>
      <xdr:col>21</xdr:col>
      <xdr:colOff>482600</xdr:colOff>
      <xdr:row>29</xdr:row>
      <xdr:rowOff>25400</xdr:rowOff>
    </xdr:to>
    <xdr:graphicFrame macro="">
      <xdr:nvGraphicFramePr>
        <xdr:cNvPr id="4097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406400</xdr:colOff>
      <xdr:row>51</xdr:row>
      <xdr:rowOff>101600</xdr:rowOff>
    </xdr:from>
    <xdr:to>
      <xdr:col>21</xdr:col>
      <xdr:colOff>558800</xdr:colOff>
      <xdr:row>76</xdr:row>
      <xdr:rowOff>127000</xdr:rowOff>
    </xdr:to>
    <xdr:graphicFrame macro="">
      <xdr:nvGraphicFramePr>
        <xdr:cNvPr id="4098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469900</xdr:colOff>
      <xdr:row>51</xdr:row>
      <xdr:rowOff>101600</xdr:rowOff>
    </xdr:from>
    <xdr:to>
      <xdr:col>10</xdr:col>
      <xdr:colOff>241300</xdr:colOff>
      <xdr:row>76</xdr:row>
      <xdr:rowOff>152400</xdr:rowOff>
    </xdr:to>
    <xdr:graphicFrame macro="">
      <xdr:nvGraphicFramePr>
        <xdr:cNvPr id="4099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63500</xdr:colOff>
      <xdr:row>48</xdr:row>
      <xdr:rowOff>25400</xdr:rowOff>
    </xdr:from>
    <xdr:to>
      <xdr:col>6</xdr:col>
      <xdr:colOff>355600</xdr:colOff>
      <xdr:row>51</xdr:row>
      <xdr:rowOff>0</xdr:rowOff>
    </xdr:to>
    <xdr:sp macro="" textlink="">
      <xdr:nvSpPr>
        <xdr:cNvPr id="4100" name="Texte 4"/>
        <xdr:cNvSpPr txBox="1">
          <a:spLocks noChangeArrowheads="1"/>
        </xdr:cNvSpPr>
      </xdr:nvSpPr>
      <xdr:spPr bwMode="auto">
        <a:xfrm>
          <a:off x="63500" y="8115300"/>
          <a:ext cx="4749800" cy="520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mesure une longueur proportionnelle à une tension proportionnelle au déplacement de l'oscillateur (entre deux ressorts de raideur k sur un banc à coussin d'air horizontal)</a:t>
          </a:r>
        </a:p>
      </xdr:txBody>
    </xdr:sp>
    <xdr:clientData/>
  </xdr:twoCellAnchor>
  <xdr:twoCellAnchor>
    <xdr:from>
      <xdr:col>13</xdr:col>
      <xdr:colOff>76200</xdr:colOff>
      <xdr:row>47</xdr:row>
      <xdr:rowOff>0</xdr:rowOff>
    </xdr:from>
    <xdr:to>
      <xdr:col>21</xdr:col>
      <xdr:colOff>876300</xdr:colOff>
      <xdr:row>51</xdr:row>
      <xdr:rowOff>0</xdr:rowOff>
    </xdr:to>
    <xdr:sp macro="" textlink="">
      <xdr:nvSpPr>
        <xdr:cNvPr id="4101" name="Texte 5"/>
        <xdr:cNvSpPr txBox="1">
          <a:spLocks noChangeArrowheads="1"/>
        </xdr:cNvSpPr>
      </xdr:nvSpPr>
      <xdr:spPr bwMode="auto">
        <a:xfrm>
          <a:off x="9906000" y="7874000"/>
          <a:ext cx="84201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La pseudopériode correspond à : 21 T </a:t>
          </a:r>
          <a:r>
            <a:rPr lang="fr-FR" sz="1000" b="0" i="0" u="none" strike="noStrike" baseline="0">
              <a:solidFill>
                <a:srgbClr val="000000"/>
              </a:solidFill>
              <a:latin typeface="JML_symbol"/>
              <a:ea typeface="JML_symbol"/>
              <a:cs typeface="JML_symbol"/>
            </a:rPr>
            <a:t>≈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145,5 mm  pour l'échelle :  8 s </a:t>
          </a:r>
          <a:r>
            <a:rPr lang="fr-FR" sz="1000" b="0" i="0" u="none" strike="noStrike" baseline="0">
              <a:solidFill>
                <a:srgbClr val="000000"/>
              </a:solidFill>
              <a:latin typeface="JML_symbol"/>
              <a:ea typeface="JML_symbol"/>
              <a:cs typeface="JML_symbol"/>
            </a:rPr>
            <a:t>≈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133,5 mm  ;  donc :  T = 0,415 ± 0,009 s.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peut comparer à   T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0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 = 2π√[m/2k] = 0,393 s  dans le modèle sans frottement ou avec frottement solide.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On peut aussi comparer à  T = 2π/√(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w</a:t>
          </a:r>
          <a:r>
            <a:rPr lang="fr-FR" sz="1000" b="0" i="0" u="none" strike="noStrike" baseline="-25000">
              <a:solidFill>
                <a:srgbClr val="000000"/>
              </a:solidFill>
              <a:latin typeface="Geneva"/>
              <a:ea typeface="Geneva"/>
              <a:cs typeface="Geneva"/>
            </a:rPr>
            <a:t>0</a:t>
          </a:r>
          <a:r>
            <a:rPr lang="fr-FR" sz="1000" b="0" i="0" u="none" strike="noStrike" baseline="30000">
              <a:solidFill>
                <a:srgbClr val="000000"/>
              </a:solidFill>
              <a:latin typeface="Geneva"/>
              <a:ea typeface="Geneva"/>
              <a:cs typeface="Genev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-</a:t>
          </a:r>
          <a:r>
            <a:rPr lang="fr-FR" sz="1000" b="0" i="0" u="none" strike="noStrike" baseline="0">
              <a:solidFill>
                <a:srgbClr val="000000"/>
              </a:solidFill>
              <a:latin typeface="Symbol"/>
              <a:ea typeface="Symbol"/>
              <a:cs typeface="Symbol"/>
            </a:rPr>
            <a:t>a</a:t>
          </a:r>
          <a:r>
            <a:rPr lang="fr-FR" sz="1000" b="0" i="0" u="none" strike="noStrike" baseline="30000">
              <a:solidFill>
                <a:srgbClr val="000000"/>
              </a:solidFill>
              <a:latin typeface="Geneva"/>
              <a:ea typeface="Geneva"/>
              <a:cs typeface="Genev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) = 0,393 s  pour un frottement visqueux.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Aucune relation simple n'est disponible pour le frottement turbulent (mais T est en fait très augmentée).</a:t>
          </a:r>
        </a:p>
      </xdr:txBody>
    </xdr:sp>
    <xdr:clientData/>
  </xdr:twoCellAnchor>
  <xdr:twoCellAnchor>
    <xdr:from>
      <xdr:col>0</xdr:col>
      <xdr:colOff>596900</xdr:colOff>
      <xdr:row>78</xdr:row>
      <xdr:rowOff>38100</xdr:rowOff>
    </xdr:from>
    <xdr:to>
      <xdr:col>4</xdr:col>
      <xdr:colOff>622300</xdr:colOff>
      <xdr:row>79</xdr:row>
      <xdr:rowOff>177800</xdr:rowOff>
    </xdr:to>
    <xdr:sp macro="" textlink="">
      <xdr:nvSpPr>
        <xdr:cNvPr id="4102" name="Texte 6"/>
        <xdr:cNvSpPr txBox="1">
          <a:spLocks noChangeArrowheads="1"/>
        </xdr:cNvSpPr>
      </xdr:nvSpPr>
      <xdr:spPr bwMode="auto">
        <a:xfrm>
          <a:off x="596900" y="13131800"/>
          <a:ext cx="2603500" cy="317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b semble peu dépendant de la raideur du ressort : le modèle est plausible</a:t>
          </a:r>
        </a:p>
      </xdr:txBody>
    </xdr:sp>
    <xdr:clientData/>
  </xdr:twoCellAnchor>
  <xdr:twoCellAnchor>
    <xdr:from>
      <xdr:col>13</xdr:col>
      <xdr:colOff>203200</xdr:colOff>
      <xdr:row>78</xdr:row>
      <xdr:rowOff>38100</xdr:rowOff>
    </xdr:from>
    <xdr:to>
      <xdr:col>15</xdr:col>
      <xdr:colOff>901700</xdr:colOff>
      <xdr:row>79</xdr:row>
      <xdr:rowOff>177800</xdr:rowOff>
    </xdr:to>
    <xdr:sp macro="" textlink="">
      <xdr:nvSpPr>
        <xdr:cNvPr id="4103" name="Texte 7"/>
        <xdr:cNvSpPr txBox="1">
          <a:spLocks noChangeArrowheads="1"/>
        </xdr:cNvSpPr>
      </xdr:nvSpPr>
      <xdr:spPr bwMode="auto">
        <a:xfrm>
          <a:off x="10033000" y="13131800"/>
          <a:ext cx="2603500" cy="317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rPr>
            <a:t>a semble dépendant de la raideur du ressort : le modèle est peu plausible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62"/>
  <sheetViews>
    <sheetView tabSelected="1" workbookViewId="0">
      <selection activeCell="K55" sqref="K55"/>
    </sheetView>
  </sheetViews>
  <sheetFormatPr baseColWidth="10" defaultRowHeight="13" x14ac:dyDescent="0"/>
  <cols>
    <col min="1" max="2" width="7.7109375" customWidth="1"/>
    <col min="3" max="3" width="5.5703125" customWidth="1"/>
    <col min="4" max="4" width="8" customWidth="1"/>
    <col min="5" max="5" width="7.85546875" customWidth="1"/>
    <col min="6" max="6" width="13.28515625" customWidth="1"/>
    <col min="7" max="7" width="4.5703125" customWidth="1"/>
    <col min="8" max="8" width="13.42578125" customWidth="1"/>
    <col min="9" max="9" width="6.85546875" customWidth="1"/>
    <col min="10" max="10" width="11.85546875" customWidth="1"/>
    <col min="11" max="11" width="7.5703125" customWidth="1"/>
  </cols>
  <sheetData>
    <row r="1" spans="1:11" ht="18">
      <c r="A1" s="1" t="s">
        <v>0</v>
      </c>
      <c r="B1" s="1"/>
    </row>
    <row r="3" spans="1:11" ht="17">
      <c r="A3" s="7" t="s">
        <v>1</v>
      </c>
      <c r="B3" s="7" t="s">
        <v>2</v>
      </c>
      <c r="C3" s="7" t="s">
        <v>3</v>
      </c>
      <c r="D3" s="7" t="s">
        <v>4</v>
      </c>
      <c r="E3" s="7" t="s">
        <v>3</v>
      </c>
      <c r="F3" s="7" t="s">
        <v>5</v>
      </c>
      <c r="G3" s="7" t="s">
        <v>3</v>
      </c>
      <c r="H3" s="7" t="s">
        <v>6</v>
      </c>
      <c r="I3" s="7" t="s">
        <v>3</v>
      </c>
      <c r="J3" s="7" t="s">
        <v>7</v>
      </c>
      <c r="K3" s="7" t="s">
        <v>3</v>
      </c>
    </row>
    <row r="4" spans="1:11">
      <c r="A4" s="2">
        <v>0</v>
      </c>
      <c r="B4" s="3">
        <f t="shared" ref="B4:B28" si="0">$I$32*A4/2</f>
        <v>0</v>
      </c>
      <c r="C4" s="3">
        <f t="shared" ref="C4:C28" si="1">0.002+0.005*B4</f>
        <v>2E-3</v>
      </c>
      <c r="D4" s="5">
        <v>4.57</v>
      </c>
      <c r="E4" s="3">
        <v>9.1399999999999995E-2</v>
      </c>
      <c r="F4" s="5">
        <f t="shared" ref="F4:F28" si="2">ABS(D4-$D$30)</f>
        <v>4.83</v>
      </c>
      <c r="G4" s="5">
        <f t="shared" ref="G4:G28" si="3">E4+$E$30</f>
        <v>9.64E-2</v>
      </c>
      <c r="H4" s="3">
        <f t="shared" ref="H4:H28" si="4">LN(F4)</f>
        <v>1.5748464676644813</v>
      </c>
      <c r="I4" s="3">
        <f t="shared" ref="I4:I28" si="5">G4/F4</f>
        <v>1.9958592132505174E-2</v>
      </c>
      <c r="J4" s="3">
        <f t="shared" ref="J4:J28" si="6">1/F4</f>
        <v>0.20703933747412007</v>
      </c>
      <c r="K4" s="6">
        <f t="shared" ref="K4:K28" si="7">G4/F4^2</f>
        <v>4.1322136920300566E-3</v>
      </c>
    </row>
    <row r="5" spans="1:11">
      <c r="A5" s="2">
        <v>1</v>
      </c>
      <c r="B5" s="3">
        <f t="shared" si="0"/>
        <v>0.19850000000000001</v>
      </c>
      <c r="C5" s="3">
        <f t="shared" si="1"/>
        <v>2.9925000000000004E-3</v>
      </c>
      <c r="D5" s="5">
        <v>-4.99</v>
      </c>
      <c r="E5" s="3">
        <v>9.98E-2</v>
      </c>
      <c r="F5" s="5">
        <f t="shared" si="2"/>
        <v>4.7300000000000004</v>
      </c>
      <c r="G5" s="5">
        <f t="shared" si="3"/>
        <v>0.1048</v>
      </c>
      <c r="H5" s="3">
        <f t="shared" si="4"/>
        <v>1.5539252025038417</v>
      </c>
      <c r="I5" s="3">
        <f t="shared" si="5"/>
        <v>2.2156448202959828E-2</v>
      </c>
      <c r="J5" s="3">
        <f t="shared" si="6"/>
        <v>0.21141649048625791</v>
      </c>
      <c r="K5" s="6">
        <f t="shared" si="7"/>
        <v>4.6842385207103232E-3</v>
      </c>
    </row>
    <row r="6" spans="1:11">
      <c r="A6" s="2">
        <v>2</v>
      </c>
      <c r="B6" s="3">
        <f t="shared" si="0"/>
        <v>0.39700000000000002</v>
      </c>
      <c r="C6" s="3">
        <f t="shared" si="1"/>
        <v>3.9850000000000007E-3</v>
      </c>
      <c r="D6" s="5">
        <v>4.34</v>
      </c>
      <c r="E6" s="3">
        <v>8.6800000000000002E-2</v>
      </c>
      <c r="F6" s="5">
        <f t="shared" si="2"/>
        <v>4.5999999999999996</v>
      </c>
      <c r="G6" s="5">
        <f t="shared" si="3"/>
        <v>9.1800000000000007E-2</v>
      </c>
      <c r="H6" s="3">
        <f t="shared" si="4"/>
        <v>1.5260563034950492</v>
      </c>
      <c r="I6" s="3">
        <f t="shared" si="5"/>
        <v>1.9956521739130439E-2</v>
      </c>
      <c r="J6" s="3">
        <f t="shared" si="6"/>
        <v>0.21739130434782611</v>
      </c>
      <c r="K6" s="6">
        <f t="shared" si="7"/>
        <v>4.3383742911153132E-3</v>
      </c>
    </row>
    <row r="7" spans="1:11">
      <c r="A7" s="2">
        <v>3</v>
      </c>
      <c r="B7" s="3">
        <f t="shared" si="0"/>
        <v>0.59550000000000003</v>
      </c>
      <c r="C7" s="3">
        <f t="shared" si="1"/>
        <v>4.9775000000000002E-3</v>
      </c>
      <c r="D7" s="5">
        <v>-4.75</v>
      </c>
      <c r="E7" s="3">
        <v>9.5000000000000001E-2</v>
      </c>
      <c r="F7" s="5">
        <f t="shared" si="2"/>
        <v>4.49</v>
      </c>
      <c r="G7" s="5">
        <f t="shared" si="3"/>
        <v>0.1</v>
      </c>
      <c r="H7" s="3">
        <f t="shared" si="4"/>
        <v>1.501852701754163</v>
      </c>
      <c r="I7" s="3">
        <f t="shared" si="5"/>
        <v>2.2271714922048998E-2</v>
      </c>
      <c r="J7" s="3">
        <f t="shared" si="6"/>
        <v>0.22271714922048996</v>
      </c>
      <c r="K7" s="6">
        <f t="shared" si="7"/>
        <v>4.9602928556901991E-3</v>
      </c>
    </row>
    <row r="8" spans="1:11">
      <c r="A8" s="2">
        <v>4</v>
      </c>
      <c r="B8" s="3">
        <f t="shared" si="0"/>
        <v>0.79400000000000004</v>
      </c>
      <c r="C8" s="3">
        <f t="shared" si="1"/>
        <v>5.9700000000000005E-3</v>
      </c>
      <c r="D8" s="5">
        <v>4.09</v>
      </c>
      <c r="E8" s="3">
        <v>8.1799999999999998E-2</v>
      </c>
      <c r="F8" s="5">
        <f t="shared" si="2"/>
        <v>4.3499999999999996</v>
      </c>
      <c r="G8" s="5">
        <f t="shared" si="3"/>
        <v>8.6800000000000002E-2</v>
      </c>
      <c r="H8" s="3">
        <f t="shared" si="4"/>
        <v>1.4701758451005926</v>
      </c>
      <c r="I8" s="3">
        <f t="shared" si="5"/>
        <v>1.9954022988505748E-2</v>
      </c>
      <c r="J8" s="3">
        <f t="shared" si="6"/>
        <v>0.22988505747126439</v>
      </c>
      <c r="K8" s="6">
        <f t="shared" si="7"/>
        <v>4.5871317214955755E-3</v>
      </c>
    </row>
    <row r="9" spans="1:11">
      <c r="A9" s="2">
        <v>5</v>
      </c>
      <c r="B9" s="3">
        <f t="shared" si="0"/>
        <v>0.99250000000000005</v>
      </c>
      <c r="C9" s="3">
        <f t="shared" si="1"/>
        <v>6.9625000000000008E-3</v>
      </c>
      <c r="D9" s="5">
        <v>-4.5199999999999996</v>
      </c>
      <c r="E9" s="3">
        <v>9.0399999999999994E-2</v>
      </c>
      <c r="F9" s="5">
        <f t="shared" si="2"/>
        <v>4.26</v>
      </c>
      <c r="G9" s="5">
        <f t="shared" si="3"/>
        <v>9.5399999999999999E-2</v>
      </c>
      <c r="H9" s="3">
        <f t="shared" si="4"/>
        <v>1.4492691602812791</v>
      </c>
      <c r="I9" s="3">
        <f t="shared" si="5"/>
        <v>2.2394366197183099E-2</v>
      </c>
      <c r="J9" s="3">
        <f t="shared" si="6"/>
        <v>0.23474178403755869</v>
      </c>
      <c r="K9" s="6">
        <f t="shared" si="7"/>
        <v>5.2568934735171598E-3</v>
      </c>
    </row>
    <row r="10" spans="1:11">
      <c r="A10" s="2">
        <v>6</v>
      </c>
      <c r="B10" s="3">
        <f t="shared" si="0"/>
        <v>1.1910000000000001</v>
      </c>
      <c r="C10" s="3">
        <f t="shared" si="1"/>
        <v>7.9550000000000003E-3</v>
      </c>
      <c r="D10" s="5">
        <v>3.88</v>
      </c>
      <c r="E10" s="3">
        <v>7.7600000000000002E-2</v>
      </c>
      <c r="F10" s="5">
        <f t="shared" si="2"/>
        <v>4.1399999999999997</v>
      </c>
      <c r="G10" s="5">
        <f t="shared" si="3"/>
        <v>8.2600000000000007E-2</v>
      </c>
      <c r="H10" s="3">
        <f t="shared" si="4"/>
        <v>1.4206957878372228</v>
      </c>
      <c r="I10" s="3">
        <f t="shared" si="5"/>
        <v>1.9951690821256043E-2</v>
      </c>
      <c r="J10" s="3">
        <f t="shared" si="6"/>
        <v>0.24154589371980678</v>
      </c>
      <c r="K10" s="6">
        <f t="shared" si="7"/>
        <v>4.8192489906415566E-3</v>
      </c>
    </row>
    <row r="11" spans="1:11">
      <c r="A11" s="2">
        <v>7</v>
      </c>
      <c r="B11" s="3">
        <f t="shared" si="0"/>
        <v>1.3895</v>
      </c>
      <c r="C11" s="3">
        <f t="shared" si="1"/>
        <v>8.9475000000000006E-3</v>
      </c>
      <c r="D11" s="5">
        <v>-4.33</v>
      </c>
      <c r="E11" s="3">
        <v>8.6599999999999996E-2</v>
      </c>
      <c r="F11" s="5">
        <f t="shared" si="2"/>
        <v>4.07</v>
      </c>
      <c r="G11" s="5">
        <f t="shared" si="3"/>
        <v>9.1600000000000001E-2</v>
      </c>
      <c r="H11" s="3">
        <f t="shared" si="4"/>
        <v>1.4036429994545037</v>
      </c>
      <c r="I11" s="3">
        <f t="shared" si="5"/>
        <v>2.2506142506142506E-2</v>
      </c>
      <c r="J11" s="3">
        <f t="shared" si="6"/>
        <v>0.24570024570024568</v>
      </c>
      <c r="K11" s="6">
        <f t="shared" si="7"/>
        <v>5.5297647435239572E-3</v>
      </c>
    </row>
    <row r="12" spans="1:11">
      <c r="A12" s="2">
        <v>8</v>
      </c>
      <c r="B12" s="3">
        <f t="shared" si="0"/>
        <v>1.5880000000000001</v>
      </c>
      <c r="C12" s="3">
        <f t="shared" si="1"/>
        <v>9.9400000000000009E-3</v>
      </c>
      <c r="D12" s="5">
        <v>3.67</v>
      </c>
      <c r="E12" s="3">
        <v>7.3400000000000007E-2</v>
      </c>
      <c r="F12" s="5">
        <f t="shared" si="2"/>
        <v>3.9299999999999997</v>
      </c>
      <c r="G12" s="5">
        <f t="shared" si="3"/>
        <v>7.8400000000000011E-2</v>
      </c>
      <c r="H12" s="3">
        <f t="shared" si="4"/>
        <v>1.3686394258811698</v>
      </c>
      <c r="I12" s="3">
        <f t="shared" si="5"/>
        <v>1.9949109414758272E-2</v>
      </c>
      <c r="J12" s="3">
        <f t="shared" si="6"/>
        <v>0.2544529262086514</v>
      </c>
      <c r="K12" s="6">
        <f t="shared" si="7"/>
        <v>5.0761092658418005E-3</v>
      </c>
    </row>
    <row r="13" spans="1:11">
      <c r="A13" s="2">
        <v>9</v>
      </c>
      <c r="B13" s="3">
        <f t="shared" si="0"/>
        <v>1.7865000000000002</v>
      </c>
      <c r="C13" s="3">
        <f t="shared" si="1"/>
        <v>1.0932500000000001E-2</v>
      </c>
      <c r="D13" s="5">
        <v>-4.16</v>
      </c>
      <c r="E13" s="3">
        <v>8.3199999999999996E-2</v>
      </c>
      <c r="F13" s="5">
        <f t="shared" si="2"/>
        <v>3.9000000000000004</v>
      </c>
      <c r="G13" s="5">
        <f t="shared" si="3"/>
        <v>8.8200000000000001E-2</v>
      </c>
      <c r="H13" s="3">
        <f t="shared" si="4"/>
        <v>1.3609765531356008</v>
      </c>
      <c r="I13" s="3">
        <f t="shared" si="5"/>
        <v>2.2615384615384614E-2</v>
      </c>
      <c r="J13" s="3">
        <f t="shared" si="6"/>
        <v>0.25641025641025639</v>
      </c>
      <c r="K13" s="6">
        <f t="shared" si="7"/>
        <v>5.7988165680473366E-3</v>
      </c>
    </row>
    <row r="14" spans="1:11">
      <c r="A14" s="2">
        <v>10</v>
      </c>
      <c r="B14" s="3">
        <f t="shared" si="0"/>
        <v>1.9850000000000001</v>
      </c>
      <c r="C14" s="3">
        <f t="shared" si="1"/>
        <v>1.1925000000000002E-2</v>
      </c>
      <c r="D14" s="5">
        <v>3.49</v>
      </c>
      <c r="E14" s="3">
        <v>6.9800000000000001E-2</v>
      </c>
      <c r="F14" s="5">
        <f t="shared" si="2"/>
        <v>3.75</v>
      </c>
      <c r="G14" s="5">
        <f t="shared" si="3"/>
        <v>7.4800000000000005E-2</v>
      </c>
      <c r="H14" s="3">
        <f t="shared" si="4"/>
        <v>1.3217558399823195</v>
      </c>
      <c r="I14" s="3">
        <f t="shared" si="5"/>
        <v>1.9946666666666668E-2</v>
      </c>
      <c r="J14" s="3">
        <f t="shared" si="6"/>
        <v>0.26666666666666666</v>
      </c>
      <c r="K14" s="6">
        <f t="shared" si="7"/>
        <v>5.3191111111111113E-3</v>
      </c>
    </row>
    <row r="15" spans="1:11">
      <c r="A15" s="2">
        <v>11</v>
      </c>
      <c r="B15" s="3">
        <f t="shared" si="0"/>
        <v>2.1835</v>
      </c>
      <c r="C15" s="3">
        <f t="shared" si="1"/>
        <v>1.29175E-2</v>
      </c>
      <c r="D15" s="5">
        <v>-3.99</v>
      </c>
      <c r="E15" s="3">
        <v>7.9799999999999996E-2</v>
      </c>
      <c r="F15" s="5">
        <f t="shared" si="2"/>
        <v>3.7300000000000004</v>
      </c>
      <c r="G15" s="5">
        <f t="shared" si="3"/>
        <v>8.48E-2</v>
      </c>
      <c r="H15" s="3">
        <f t="shared" si="4"/>
        <v>1.3164082336557243</v>
      </c>
      <c r="I15" s="3">
        <f t="shared" si="5"/>
        <v>2.2734584450402141E-2</v>
      </c>
      <c r="J15" s="3">
        <f t="shared" si="6"/>
        <v>0.26809651474530827</v>
      </c>
      <c r="K15" s="6">
        <f t="shared" si="7"/>
        <v>6.0950628553356938E-3</v>
      </c>
    </row>
    <row r="16" spans="1:11">
      <c r="A16" s="2">
        <v>12</v>
      </c>
      <c r="B16" s="3">
        <f t="shared" si="0"/>
        <v>2.3820000000000001</v>
      </c>
      <c r="C16" s="3">
        <f t="shared" si="1"/>
        <v>1.391E-2</v>
      </c>
      <c r="D16" s="5">
        <v>3.3</v>
      </c>
      <c r="E16" s="3">
        <v>6.6000000000000003E-2</v>
      </c>
      <c r="F16" s="5">
        <f t="shared" si="2"/>
        <v>3.5599999999999996</v>
      </c>
      <c r="G16" s="5">
        <f t="shared" si="3"/>
        <v>7.1000000000000008E-2</v>
      </c>
      <c r="H16" s="3">
        <f t="shared" si="4"/>
        <v>1.2697605448639391</v>
      </c>
      <c r="I16" s="3">
        <f t="shared" si="5"/>
        <v>1.9943820224719105E-2</v>
      </c>
      <c r="J16" s="3">
        <f t="shared" si="6"/>
        <v>0.2808988764044944</v>
      </c>
      <c r="K16" s="6">
        <f t="shared" si="7"/>
        <v>5.6021966923368279E-3</v>
      </c>
    </row>
    <row r="17" spans="1:11">
      <c r="A17" s="2">
        <v>13</v>
      </c>
      <c r="B17" s="3">
        <f t="shared" si="0"/>
        <v>2.5805000000000002</v>
      </c>
      <c r="C17" s="3">
        <f t="shared" si="1"/>
        <v>1.4902500000000001E-2</v>
      </c>
      <c r="D17" s="5">
        <v>-3.8</v>
      </c>
      <c r="E17" s="3">
        <v>7.5999999999999998E-2</v>
      </c>
      <c r="F17" s="5">
        <f t="shared" si="2"/>
        <v>3.54</v>
      </c>
      <c r="G17" s="5">
        <f t="shared" si="3"/>
        <v>8.1000000000000003E-2</v>
      </c>
      <c r="H17" s="3">
        <f t="shared" si="4"/>
        <v>1.2641267271456831</v>
      </c>
      <c r="I17" s="3">
        <f t="shared" si="5"/>
        <v>2.288135593220339E-2</v>
      </c>
      <c r="J17" s="3">
        <f t="shared" si="6"/>
        <v>0.2824858757062147</v>
      </c>
      <c r="K17" s="6">
        <f t="shared" si="7"/>
        <v>6.4636598678540647E-3</v>
      </c>
    </row>
    <row r="18" spans="1:11">
      <c r="A18" s="2">
        <v>14</v>
      </c>
      <c r="B18" s="3">
        <f t="shared" si="0"/>
        <v>2.7789999999999999</v>
      </c>
      <c r="C18" s="3">
        <f t="shared" si="1"/>
        <v>1.5894999999999999E-2</v>
      </c>
      <c r="D18" s="5">
        <v>3.19</v>
      </c>
      <c r="E18" s="3">
        <v>6.3799999999999996E-2</v>
      </c>
      <c r="F18" s="5">
        <f t="shared" si="2"/>
        <v>3.45</v>
      </c>
      <c r="G18" s="5">
        <f t="shared" si="3"/>
        <v>6.88E-2</v>
      </c>
      <c r="H18" s="3">
        <f t="shared" si="4"/>
        <v>1.2383742310432684</v>
      </c>
      <c r="I18" s="3">
        <f t="shared" si="5"/>
        <v>1.9942028985507246E-2</v>
      </c>
      <c r="J18" s="3">
        <f t="shared" si="6"/>
        <v>0.28985507246376813</v>
      </c>
      <c r="K18" s="6">
        <f t="shared" si="7"/>
        <v>5.7802982566687667E-3</v>
      </c>
    </row>
    <row r="19" spans="1:11">
      <c r="A19" s="2">
        <v>15</v>
      </c>
      <c r="B19" s="3">
        <f t="shared" si="0"/>
        <v>2.9775</v>
      </c>
      <c r="C19" s="3">
        <f t="shared" si="1"/>
        <v>1.68875E-2</v>
      </c>
      <c r="D19" s="5">
        <v>-3.68</v>
      </c>
      <c r="E19" s="3">
        <v>7.3599999999999999E-2</v>
      </c>
      <c r="F19" s="5">
        <f t="shared" si="2"/>
        <v>3.42</v>
      </c>
      <c r="G19" s="5">
        <f t="shared" si="3"/>
        <v>7.8600000000000003E-2</v>
      </c>
      <c r="H19" s="3">
        <f t="shared" si="4"/>
        <v>1.2296405510745139</v>
      </c>
      <c r="I19" s="3">
        <f t="shared" si="5"/>
        <v>2.2982456140350879E-2</v>
      </c>
      <c r="J19" s="3">
        <f t="shared" si="6"/>
        <v>0.29239766081871343</v>
      </c>
      <c r="K19" s="6">
        <f t="shared" si="7"/>
        <v>6.7200164153072752E-3</v>
      </c>
    </row>
    <row r="20" spans="1:11">
      <c r="A20" s="2">
        <v>16</v>
      </c>
      <c r="B20" s="3">
        <f t="shared" si="0"/>
        <v>3.1760000000000002</v>
      </c>
      <c r="C20" s="3">
        <f t="shared" si="1"/>
        <v>1.788E-2</v>
      </c>
      <c r="D20" s="5">
        <v>3.06</v>
      </c>
      <c r="E20" s="3">
        <v>6.1199999999999997E-2</v>
      </c>
      <c r="F20" s="5">
        <f t="shared" si="2"/>
        <v>3.3200000000000003</v>
      </c>
      <c r="G20" s="5">
        <f t="shared" si="3"/>
        <v>6.6199999999999995E-2</v>
      </c>
      <c r="H20" s="3">
        <f t="shared" si="4"/>
        <v>1.1999647829283973</v>
      </c>
      <c r="I20" s="3">
        <f t="shared" si="5"/>
        <v>1.9939759036144575E-2</v>
      </c>
      <c r="J20" s="3">
        <f t="shared" si="6"/>
        <v>0.3012048192771084</v>
      </c>
      <c r="K20" s="6">
        <f t="shared" si="7"/>
        <v>6.0059515169110164E-3</v>
      </c>
    </row>
    <row r="21" spans="1:11">
      <c r="A21" s="2">
        <v>17</v>
      </c>
      <c r="B21" s="5">
        <f t="shared" si="0"/>
        <v>3.3745000000000003</v>
      </c>
      <c r="C21" s="5">
        <f t="shared" si="1"/>
        <v>1.88725E-2</v>
      </c>
      <c r="D21" s="5">
        <v>-3.5</v>
      </c>
      <c r="E21" s="3">
        <v>7.0000000000000007E-2</v>
      </c>
      <c r="F21" s="5">
        <f t="shared" si="2"/>
        <v>3.24</v>
      </c>
      <c r="G21" s="5">
        <f t="shared" si="3"/>
        <v>7.5000000000000011E-2</v>
      </c>
      <c r="H21" s="3">
        <f t="shared" si="4"/>
        <v>1.1755733298042381</v>
      </c>
      <c r="I21" s="3">
        <f t="shared" si="5"/>
        <v>2.314814814814815E-2</v>
      </c>
      <c r="J21" s="3">
        <f t="shared" si="6"/>
        <v>0.30864197530864196</v>
      </c>
      <c r="K21" s="6">
        <f t="shared" si="7"/>
        <v>7.1444901691815272E-3</v>
      </c>
    </row>
    <row r="22" spans="1:11">
      <c r="A22" s="2">
        <v>18</v>
      </c>
      <c r="B22" s="5">
        <f t="shared" si="0"/>
        <v>3.5730000000000004</v>
      </c>
      <c r="C22" s="5">
        <f t="shared" si="1"/>
        <v>1.9865000000000001E-2</v>
      </c>
      <c r="D22" s="5">
        <v>2.94</v>
      </c>
      <c r="E22" s="3">
        <v>5.8799999999999998E-2</v>
      </c>
      <c r="F22" s="5">
        <f t="shared" si="2"/>
        <v>3.2</v>
      </c>
      <c r="G22" s="5">
        <f t="shared" si="3"/>
        <v>6.3799999999999996E-2</v>
      </c>
      <c r="H22" s="3">
        <f t="shared" si="4"/>
        <v>1.1631508098056809</v>
      </c>
      <c r="I22" s="3">
        <f t="shared" si="5"/>
        <v>1.9937499999999997E-2</v>
      </c>
      <c r="J22" s="3">
        <f t="shared" si="6"/>
        <v>0.3125</v>
      </c>
      <c r="K22" s="6">
        <f t="shared" si="7"/>
        <v>6.2304687499999982E-3</v>
      </c>
    </row>
    <row r="23" spans="1:11">
      <c r="A23" s="2">
        <v>19</v>
      </c>
      <c r="B23" s="5">
        <f t="shared" si="0"/>
        <v>3.7715000000000001</v>
      </c>
      <c r="C23" s="5">
        <f t="shared" si="1"/>
        <v>2.0857500000000001E-2</v>
      </c>
      <c r="D23" s="5">
        <v>-3.36</v>
      </c>
      <c r="E23" s="3">
        <v>6.7199999999999996E-2</v>
      </c>
      <c r="F23" s="5">
        <f t="shared" si="2"/>
        <v>3.0999999999999996</v>
      </c>
      <c r="G23" s="5">
        <f t="shared" si="3"/>
        <v>7.22E-2</v>
      </c>
      <c r="H23" s="3">
        <f t="shared" si="4"/>
        <v>1.1314021114911004</v>
      </c>
      <c r="I23" s="3">
        <f t="shared" si="5"/>
        <v>2.3290322580645163E-2</v>
      </c>
      <c r="J23" s="3">
        <f t="shared" si="6"/>
        <v>0.32258064516129037</v>
      </c>
      <c r="K23" s="6">
        <f t="shared" si="7"/>
        <v>7.5130072840790861E-3</v>
      </c>
    </row>
    <row r="24" spans="1:11">
      <c r="A24" s="2">
        <v>20</v>
      </c>
      <c r="B24" s="5">
        <f t="shared" si="0"/>
        <v>3.97</v>
      </c>
      <c r="C24" s="5">
        <f t="shared" si="1"/>
        <v>2.1850000000000001E-2</v>
      </c>
      <c r="D24" s="5">
        <v>2.81</v>
      </c>
      <c r="E24" s="3">
        <v>5.62E-2</v>
      </c>
      <c r="F24" s="5">
        <f t="shared" si="2"/>
        <v>3.0700000000000003</v>
      </c>
      <c r="G24" s="5">
        <f t="shared" si="3"/>
        <v>6.1199999999999997E-2</v>
      </c>
      <c r="H24" s="3">
        <f t="shared" si="4"/>
        <v>1.1216775615991059</v>
      </c>
      <c r="I24" s="3">
        <f t="shared" si="5"/>
        <v>1.9934853420195436E-2</v>
      </c>
      <c r="J24" s="3">
        <f t="shared" si="6"/>
        <v>0.32573289902280128</v>
      </c>
      <c r="K24" s="6">
        <f t="shared" si="7"/>
        <v>6.4934375961548654E-3</v>
      </c>
    </row>
    <row r="25" spans="1:11">
      <c r="A25" s="2">
        <v>21</v>
      </c>
      <c r="B25" s="5">
        <f t="shared" si="0"/>
        <v>4.1684999999999999</v>
      </c>
      <c r="C25" s="5">
        <f t="shared" si="1"/>
        <v>2.2842500000000002E-2</v>
      </c>
      <c r="D25" s="5">
        <v>-3.24</v>
      </c>
      <c r="E25" s="3">
        <v>6.4799999999999996E-2</v>
      </c>
      <c r="F25" s="5">
        <f t="shared" si="2"/>
        <v>2.9800000000000004</v>
      </c>
      <c r="G25" s="5">
        <f t="shared" si="3"/>
        <v>6.9800000000000001E-2</v>
      </c>
      <c r="H25" s="3">
        <f t="shared" si="4"/>
        <v>1.0919233005173132</v>
      </c>
      <c r="I25" s="3">
        <f t="shared" si="5"/>
        <v>2.3422818791946305E-2</v>
      </c>
      <c r="J25" s="3">
        <f t="shared" si="6"/>
        <v>0.33557046979865768</v>
      </c>
      <c r="K25" s="6">
        <f t="shared" si="7"/>
        <v>7.8600063060222485E-3</v>
      </c>
    </row>
    <row r="26" spans="1:11">
      <c r="A26" s="2">
        <v>22</v>
      </c>
      <c r="B26" s="5">
        <f t="shared" si="0"/>
        <v>4.367</v>
      </c>
      <c r="C26" s="5">
        <f t="shared" si="1"/>
        <v>2.3835000000000002E-2</v>
      </c>
      <c r="D26" s="5">
        <v>2.69</v>
      </c>
      <c r="E26" s="3">
        <v>5.3800000000000001E-2</v>
      </c>
      <c r="F26" s="5">
        <f t="shared" si="2"/>
        <v>2.95</v>
      </c>
      <c r="G26" s="5">
        <f t="shared" si="3"/>
        <v>5.8799999999999998E-2</v>
      </c>
      <c r="H26" s="3">
        <f t="shared" si="4"/>
        <v>1.0818051703517284</v>
      </c>
      <c r="I26" s="3">
        <f t="shared" si="5"/>
        <v>1.9932203389830507E-2</v>
      </c>
      <c r="J26" s="3">
        <f t="shared" si="6"/>
        <v>0.33898305084745761</v>
      </c>
      <c r="K26" s="6">
        <f t="shared" si="7"/>
        <v>6.7566791151967816E-3</v>
      </c>
    </row>
    <row r="27" spans="1:11">
      <c r="A27" s="2">
        <v>23</v>
      </c>
      <c r="B27" s="5">
        <f t="shared" si="0"/>
        <v>4.5655000000000001</v>
      </c>
      <c r="C27" s="5">
        <f t="shared" si="1"/>
        <v>2.4827500000000002E-2</v>
      </c>
      <c r="D27" s="5">
        <v>-3.12</v>
      </c>
      <c r="E27" s="3">
        <v>6.2399999999999997E-2</v>
      </c>
      <c r="F27" s="5">
        <f t="shared" si="2"/>
        <v>2.8600000000000003</v>
      </c>
      <c r="G27" s="5">
        <f t="shared" si="3"/>
        <v>6.7400000000000002E-2</v>
      </c>
      <c r="H27" s="3">
        <f t="shared" si="4"/>
        <v>1.0508216248317612</v>
      </c>
      <c r="I27" s="3">
        <f t="shared" si="5"/>
        <v>2.3566433566433564E-2</v>
      </c>
      <c r="J27" s="3">
        <f t="shared" si="6"/>
        <v>0.34965034965034963</v>
      </c>
      <c r="K27" s="6">
        <f t="shared" si="7"/>
        <v>8.240011736515231E-3</v>
      </c>
    </row>
    <row r="28" spans="1:11">
      <c r="A28" s="2">
        <v>24</v>
      </c>
      <c r="B28" s="5">
        <f t="shared" si="0"/>
        <v>4.7640000000000002</v>
      </c>
      <c r="C28" s="5">
        <f t="shared" si="1"/>
        <v>2.5820000000000003E-2</v>
      </c>
      <c r="D28" s="5">
        <v>2.6</v>
      </c>
      <c r="E28" s="3">
        <v>5.1999999999999998E-2</v>
      </c>
      <c r="F28" s="5">
        <f t="shared" si="2"/>
        <v>2.8600000000000003</v>
      </c>
      <c r="G28" s="5">
        <f t="shared" si="3"/>
        <v>5.6999999999999995E-2</v>
      </c>
      <c r="H28" s="3">
        <f t="shared" si="4"/>
        <v>1.0508216248317612</v>
      </c>
      <c r="I28" s="3">
        <f t="shared" si="5"/>
        <v>1.9930069930069925E-2</v>
      </c>
      <c r="J28" s="3">
        <f t="shared" si="6"/>
        <v>0.34965034965034963</v>
      </c>
      <c r="K28" s="6">
        <f t="shared" si="7"/>
        <v>6.9685559196048684E-3</v>
      </c>
    </row>
    <row r="30" spans="1:11" ht="17">
      <c r="A30" s="11" t="s">
        <v>8</v>
      </c>
      <c r="B30" s="11"/>
      <c r="C30" s="10"/>
      <c r="D30" s="2">
        <v>-0.26</v>
      </c>
      <c r="E30" s="2">
        <v>5.0000000000000001E-3</v>
      </c>
      <c r="H30" s="7" t="s">
        <v>9</v>
      </c>
      <c r="I30" s="4">
        <v>53.4</v>
      </c>
      <c r="J30" s="7" t="s">
        <v>10</v>
      </c>
      <c r="K30" s="4">
        <v>16.399999999999999</v>
      </c>
    </row>
    <row r="31" spans="1:11" ht="17">
      <c r="H31" s="7" t="s">
        <v>11</v>
      </c>
      <c r="I31" s="5">
        <v>10.25</v>
      </c>
      <c r="J31" s="8" t="s">
        <v>12</v>
      </c>
      <c r="K31" s="4">
        <f>SQRT(2000*I31/(I30+K30))</f>
        <v>17.137569112089182</v>
      </c>
    </row>
    <row r="32" spans="1:11">
      <c r="H32" s="7" t="s">
        <v>13</v>
      </c>
      <c r="I32" s="3">
        <v>0.39700000000000002</v>
      </c>
      <c r="J32" s="8"/>
      <c r="K32" s="12"/>
    </row>
    <row r="61" spans="6:18" ht="15">
      <c r="F61" s="7" t="s">
        <v>14</v>
      </c>
      <c r="H61" s="7" t="s">
        <v>15</v>
      </c>
      <c r="I61" s="12">
        <v>3.2000000000000001E-2</v>
      </c>
      <c r="O61" s="7" t="s">
        <v>16</v>
      </c>
      <c r="Q61" s="7" t="s">
        <v>17</v>
      </c>
      <c r="R61" s="2">
        <v>1.5699999999999999E-2</v>
      </c>
    </row>
    <row r="62" spans="6:18" ht="17">
      <c r="F62" s="9" t="s">
        <v>18</v>
      </c>
      <c r="G62" s="10"/>
      <c r="H62" s="10"/>
      <c r="I62" s="10"/>
      <c r="O62" s="9" t="s">
        <v>19</v>
      </c>
      <c r="P62" s="10"/>
      <c r="Q62" s="10"/>
      <c r="R62" s="10"/>
    </row>
  </sheetData>
  <printOptions gridLines="1" gridLinesSet="0"/>
  <pageMargins left="0.75" right="0.75" top="1" bottom="1" header="0.4921259845" footer="0.4921259845"/>
  <pageSetup paperSize="0" scale="68" fitToWidth="2" orientation="portrait" horizontalDpi="4294967292" verticalDpi="4294967292"/>
  <headerFooter>
    <oddHeader>&amp;A</oddHeader>
    <oddFooter>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S75"/>
  <sheetViews>
    <sheetView workbookViewId="0">
      <selection activeCell="M79" sqref="M79"/>
    </sheetView>
  </sheetViews>
  <sheetFormatPr baseColWidth="10" defaultRowHeight="13" x14ac:dyDescent="0"/>
  <cols>
    <col min="1" max="2" width="7.7109375" customWidth="1"/>
    <col min="3" max="3" width="5.5703125" customWidth="1"/>
    <col min="4" max="4" width="8" customWidth="1"/>
    <col min="5" max="5" width="7.85546875" customWidth="1"/>
    <col min="6" max="6" width="13.28515625" customWidth="1"/>
    <col min="7" max="7" width="5.5703125" customWidth="1"/>
    <col min="8" max="8" width="13.42578125" customWidth="1"/>
    <col min="9" max="9" width="6.85546875" customWidth="1"/>
    <col min="10" max="10" width="11.85546875" customWidth="1"/>
    <col min="11" max="12" width="7.5703125" customWidth="1"/>
  </cols>
  <sheetData>
    <row r="1" spans="1:12" ht="18">
      <c r="A1" s="1" t="s">
        <v>0</v>
      </c>
      <c r="B1" s="1"/>
    </row>
    <row r="3" spans="1:12" ht="17">
      <c r="A3" s="7" t="s">
        <v>1</v>
      </c>
      <c r="B3" s="7" t="s">
        <v>2</v>
      </c>
      <c r="C3" s="7" t="s">
        <v>3</v>
      </c>
      <c r="D3" s="7" t="s">
        <v>4</v>
      </c>
      <c r="E3" s="7" t="s">
        <v>3</v>
      </c>
      <c r="F3" s="7" t="s">
        <v>5</v>
      </c>
      <c r="G3" s="7" t="s">
        <v>3</v>
      </c>
      <c r="H3" s="7" t="s">
        <v>6</v>
      </c>
      <c r="I3" s="7" t="s">
        <v>3</v>
      </c>
      <c r="J3" s="7" t="s">
        <v>7</v>
      </c>
      <c r="K3" s="7" t="s">
        <v>3</v>
      </c>
      <c r="L3" s="7"/>
    </row>
    <row r="4" spans="1:12">
      <c r="A4" s="2">
        <v>0</v>
      </c>
      <c r="B4" s="3">
        <f t="shared" ref="B4:B41" si="0">$I$45*A4/2</f>
        <v>0</v>
      </c>
      <c r="C4" s="3">
        <f t="shared" ref="C4:C41" si="1">0.002+0.005*B4</f>
        <v>2E-3</v>
      </c>
      <c r="D4" s="5">
        <v>4.8</v>
      </c>
      <c r="E4" s="3">
        <v>9.6000000000000002E-2</v>
      </c>
      <c r="F4" s="5">
        <f t="shared" ref="F4:F41" si="2">ABS(D4-$D$43)</f>
        <v>4.8999999999999995</v>
      </c>
      <c r="G4" s="5">
        <f t="shared" ref="G4:G41" si="3">E4+$E$43</f>
        <v>0.10100000000000001</v>
      </c>
      <c r="H4" s="3">
        <f t="shared" ref="H4:H41" si="4">LN(F4)</f>
        <v>1.5892352051165808</v>
      </c>
      <c r="I4" s="3">
        <f t="shared" ref="I4:I41" si="5">G4/F4</f>
        <v>2.0612244897959188E-2</v>
      </c>
      <c r="J4" s="3">
        <f t="shared" ref="J4:J41" si="6">1/F4</f>
        <v>0.20408163265306126</v>
      </c>
      <c r="K4" s="6">
        <f t="shared" ref="K4:K41" si="7">G4/F4^2</f>
        <v>4.2065805914202432E-3</v>
      </c>
      <c r="L4" s="6"/>
    </row>
    <row r="5" spans="1:12">
      <c r="A5" s="2">
        <v>1</v>
      </c>
      <c r="B5" s="3">
        <f t="shared" si="0"/>
        <v>0.23749999999999999</v>
      </c>
      <c r="C5" s="3">
        <f t="shared" si="1"/>
        <v>3.1875000000000002E-3</v>
      </c>
      <c r="D5" s="5">
        <v>-4.78</v>
      </c>
      <c r="E5" s="3">
        <v>9.5600000000000004E-2</v>
      </c>
      <c r="F5" s="5">
        <f t="shared" si="2"/>
        <v>4.6800000000000006</v>
      </c>
      <c r="G5" s="5">
        <f t="shared" si="3"/>
        <v>0.10060000000000001</v>
      </c>
      <c r="H5" s="3">
        <f t="shared" si="4"/>
        <v>1.5432981099295555</v>
      </c>
      <c r="I5" s="3">
        <f t="shared" si="5"/>
        <v>2.1495726495726494E-2</v>
      </c>
      <c r="J5" s="3">
        <f t="shared" si="6"/>
        <v>0.21367521367521364</v>
      </c>
      <c r="K5" s="6">
        <f t="shared" si="7"/>
        <v>4.5931039520783097E-3</v>
      </c>
      <c r="L5" s="6"/>
    </row>
    <row r="6" spans="1:12">
      <c r="A6" s="2">
        <v>2</v>
      </c>
      <c r="B6" s="3">
        <f t="shared" si="0"/>
        <v>0.47499999999999998</v>
      </c>
      <c r="C6" s="3">
        <f t="shared" si="1"/>
        <v>4.3750000000000004E-3</v>
      </c>
      <c r="D6" s="5">
        <v>4.54</v>
      </c>
      <c r="E6" s="3">
        <v>9.0800000000000006E-2</v>
      </c>
      <c r="F6" s="5">
        <f t="shared" si="2"/>
        <v>4.6399999999999997</v>
      </c>
      <c r="G6" s="5">
        <f t="shared" si="3"/>
        <v>9.580000000000001E-2</v>
      </c>
      <c r="H6" s="3">
        <f t="shared" si="4"/>
        <v>1.5347143662381639</v>
      </c>
      <c r="I6" s="3">
        <f t="shared" si="5"/>
        <v>2.0646551724137936E-2</v>
      </c>
      <c r="J6" s="3">
        <f t="shared" si="6"/>
        <v>0.21551724137931036</v>
      </c>
      <c r="K6" s="6">
        <f t="shared" si="7"/>
        <v>4.449687871581451E-3</v>
      </c>
      <c r="L6" s="6"/>
    </row>
    <row r="7" spans="1:12">
      <c r="A7" s="2">
        <v>3</v>
      </c>
      <c r="B7" s="3">
        <f t="shared" si="0"/>
        <v>0.71249999999999991</v>
      </c>
      <c r="C7" s="3">
        <f t="shared" si="1"/>
        <v>5.5624999999999997E-3</v>
      </c>
      <c r="D7" s="5">
        <v>-4.5199999999999996</v>
      </c>
      <c r="E7" s="3">
        <v>9.0399999999999994E-2</v>
      </c>
      <c r="F7" s="5">
        <f t="shared" si="2"/>
        <v>4.42</v>
      </c>
      <c r="G7" s="5">
        <f t="shared" si="3"/>
        <v>9.5399999999999999E-2</v>
      </c>
      <c r="H7" s="3">
        <f t="shared" si="4"/>
        <v>1.4861396960896067</v>
      </c>
      <c r="I7" s="3">
        <f t="shared" si="5"/>
        <v>2.1583710407239821E-2</v>
      </c>
      <c r="J7" s="3">
        <f t="shared" si="6"/>
        <v>0.22624434389140272</v>
      </c>
      <c r="K7" s="6">
        <f t="shared" si="7"/>
        <v>4.8831923998280133E-3</v>
      </c>
      <c r="L7" s="6"/>
    </row>
    <row r="8" spans="1:12">
      <c r="A8" s="2">
        <v>4</v>
      </c>
      <c r="B8" s="3">
        <f t="shared" si="0"/>
        <v>0.95</v>
      </c>
      <c r="C8" s="3">
        <f t="shared" si="1"/>
        <v>6.7499999999999999E-3</v>
      </c>
      <c r="D8" s="5">
        <v>4.28</v>
      </c>
      <c r="E8" s="3">
        <v>8.5599999999999996E-2</v>
      </c>
      <c r="F8" s="5">
        <f t="shared" si="2"/>
        <v>4.38</v>
      </c>
      <c r="G8" s="5">
        <f t="shared" si="3"/>
        <v>9.06E-2</v>
      </c>
      <c r="H8" s="3">
        <f t="shared" si="4"/>
        <v>1.4770487243883548</v>
      </c>
      <c r="I8" s="3">
        <f t="shared" si="5"/>
        <v>2.0684931506849316E-2</v>
      </c>
      <c r="J8" s="3">
        <f t="shared" si="6"/>
        <v>0.22831050228310504</v>
      </c>
      <c r="K8" s="6">
        <f t="shared" si="7"/>
        <v>4.7225871020203916E-3</v>
      </c>
      <c r="L8" s="6"/>
    </row>
    <row r="9" spans="1:12">
      <c r="A9" s="2">
        <v>5</v>
      </c>
      <c r="B9" s="3">
        <f t="shared" si="0"/>
        <v>1.1875</v>
      </c>
      <c r="C9" s="3">
        <f t="shared" si="1"/>
        <v>7.9375000000000001E-3</v>
      </c>
      <c r="D9" s="5">
        <v>-4.29</v>
      </c>
      <c r="E9" s="3">
        <v>8.5800000000000001E-2</v>
      </c>
      <c r="F9" s="5">
        <f t="shared" si="2"/>
        <v>4.1900000000000004</v>
      </c>
      <c r="G9" s="5">
        <f t="shared" si="3"/>
        <v>9.0800000000000006E-2</v>
      </c>
      <c r="H9" s="3">
        <f t="shared" si="4"/>
        <v>1.4327007339340465</v>
      </c>
      <c r="I9" s="3">
        <f t="shared" si="5"/>
        <v>2.1670644391408114E-2</v>
      </c>
      <c r="J9" s="3">
        <f t="shared" si="6"/>
        <v>0.2386634844868735</v>
      </c>
      <c r="K9" s="6">
        <f t="shared" si="7"/>
        <v>5.1719915015293822E-3</v>
      </c>
      <c r="L9" s="6"/>
    </row>
    <row r="10" spans="1:12">
      <c r="A10" s="2">
        <v>6</v>
      </c>
      <c r="B10" s="3">
        <f t="shared" si="0"/>
        <v>1.4249999999999998</v>
      </c>
      <c r="C10" s="3">
        <f t="shared" si="1"/>
        <v>9.1249999999999994E-3</v>
      </c>
      <c r="D10" s="5">
        <v>4.01</v>
      </c>
      <c r="E10" s="3">
        <v>8.0199999999999994E-2</v>
      </c>
      <c r="F10" s="5">
        <f t="shared" si="2"/>
        <v>4.1099999999999994</v>
      </c>
      <c r="G10" s="5">
        <f t="shared" si="3"/>
        <v>8.5199999999999998E-2</v>
      </c>
      <c r="H10" s="3">
        <f t="shared" si="4"/>
        <v>1.4134230285081431</v>
      </c>
      <c r="I10" s="3">
        <f t="shared" si="5"/>
        <v>2.0729927007299271E-2</v>
      </c>
      <c r="J10" s="3">
        <f t="shared" si="6"/>
        <v>0.24330900243309006</v>
      </c>
      <c r="K10" s="6">
        <f t="shared" si="7"/>
        <v>5.0437778606567578E-3</v>
      </c>
      <c r="L10" s="6"/>
    </row>
    <row r="11" spans="1:12">
      <c r="A11" s="2">
        <v>7</v>
      </c>
      <c r="B11" s="3">
        <f t="shared" si="0"/>
        <v>1.6624999999999999</v>
      </c>
      <c r="C11" s="3">
        <f t="shared" si="1"/>
        <v>1.0312499999999999E-2</v>
      </c>
      <c r="D11" s="5">
        <v>-4.07</v>
      </c>
      <c r="E11" s="3">
        <v>8.14E-2</v>
      </c>
      <c r="F11" s="5">
        <f t="shared" si="2"/>
        <v>3.97</v>
      </c>
      <c r="G11" s="5">
        <f t="shared" si="3"/>
        <v>8.6400000000000005E-2</v>
      </c>
      <c r="H11" s="3">
        <f t="shared" si="4"/>
        <v>1.3787660946990992</v>
      </c>
      <c r="I11" s="3">
        <f t="shared" si="5"/>
        <v>2.1763224181360202E-2</v>
      </c>
      <c r="J11" s="3">
        <f t="shared" si="6"/>
        <v>0.25188916876574308</v>
      </c>
      <c r="K11" s="6">
        <f t="shared" si="7"/>
        <v>5.4819204487053406E-3</v>
      </c>
      <c r="L11" s="6"/>
    </row>
    <row r="12" spans="1:12">
      <c r="A12" s="2">
        <v>8</v>
      </c>
      <c r="B12" s="3">
        <f t="shared" si="0"/>
        <v>1.9</v>
      </c>
      <c r="C12" s="3">
        <f t="shared" si="1"/>
        <v>1.15E-2</v>
      </c>
      <c r="D12" s="5">
        <v>3.82</v>
      </c>
      <c r="E12" s="3">
        <v>7.6399999999999996E-2</v>
      </c>
      <c r="F12" s="5">
        <f t="shared" si="2"/>
        <v>3.92</v>
      </c>
      <c r="G12" s="5">
        <f t="shared" si="3"/>
        <v>8.14E-2</v>
      </c>
      <c r="H12" s="3">
        <f t="shared" si="4"/>
        <v>1.3660916538023711</v>
      </c>
      <c r="I12" s="3">
        <f t="shared" si="5"/>
        <v>2.0765306122448979E-2</v>
      </c>
      <c r="J12" s="3">
        <f t="shared" si="6"/>
        <v>0.25510204081632654</v>
      </c>
      <c r="K12" s="6">
        <f t="shared" si="7"/>
        <v>5.2972719700124949E-3</v>
      </c>
      <c r="L12" s="6"/>
    </row>
    <row r="13" spans="1:12">
      <c r="A13" s="2">
        <v>9</v>
      </c>
      <c r="B13" s="3">
        <f t="shared" si="0"/>
        <v>2.1374999999999997</v>
      </c>
      <c r="C13" s="3">
        <f t="shared" si="1"/>
        <v>1.2687499999999999E-2</v>
      </c>
      <c r="D13" s="5">
        <v>-3.9</v>
      </c>
      <c r="E13" s="3">
        <v>7.8E-2</v>
      </c>
      <c r="F13" s="5">
        <f t="shared" si="2"/>
        <v>3.8</v>
      </c>
      <c r="G13" s="5">
        <f t="shared" si="3"/>
        <v>8.3000000000000004E-2</v>
      </c>
      <c r="H13" s="3">
        <f t="shared" si="4"/>
        <v>1.33500106673234</v>
      </c>
      <c r="I13" s="3">
        <f t="shared" si="5"/>
        <v>2.1842105263157895E-2</v>
      </c>
      <c r="J13" s="3">
        <f t="shared" si="6"/>
        <v>0.26315789473684209</v>
      </c>
      <c r="K13" s="6">
        <f t="shared" si="7"/>
        <v>5.7479224376731303E-3</v>
      </c>
      <c r="L13" s="6"/>
    </row>
    <row r="14" spans="1:12">
      <c r="A14" s="2">
        <v>10</v>
      </c>
      <c r="B14" s="3">
        <f t="shared" si="0"/>
        <v>2.375</v>
      </c>
      <c r="C14" s="3">
        <f t="shared" si="1"/>
        <v>1.3875E-2</v>
      </c>
      <c r="D14" s="5">
        <v>3.65</v>
      </c>
      <c r="E14" s="3">
        <v>7.2999999999999995E-2</v>
      </c>
      <c r="F14" s="5">
        <f t="shared" si="2"/>
        <v>3.75</v>
      </c>
      <c r="G14" s="5">
        <f t="shared" si="3"/>
        <v>7.8E-2</v>
      </c>
      <c r="H14" s="3">
        <f t="shared" si="4"/>
        <v>1.3217558399823195</v>
      </c>
      <c r="I14" s="3">
        <f t="shared" si="5"/>
        <v>2.0799999999999999E-2</v>
      </c>
      <c r="J14" s="3">
        <f t="shared" si="6"/>
        <v>0.26666666666666666</v>
      </c>
      <c r="K14" s="6">
        <f t="shared" si="7"/>
        <v>5.5466666666666668E-3</v>
      </c>
      <c r="L14" s="6"/>
    </row>
    <row r="15" spans="1:12">
      <c r="A15" s="2">
        <v>11</v>
      </c>
      <c r="B15" s="3">
        <f t="shared" si="0"/>
        <v>2.6124999999999998</v>
      </c>
      <c r="C15" s="3">
        <f t="shared" si="1"/>
        <v>1.50625E-2</v>
      </c>
      <c r="D15" s="5">
        <v>-3.79</v>
      </c>
      <c r="E15" s="3">
        <v>7.5800000000000006E-2</v>
      </c>
      <c r="F15" s="5">
        <f t="shared" si="2"/>
        <v>3.69</v>
      </c>
      <c r="G15" s="5">
        <f t="shared" si="3"/>
        <v>8.0800000000000011E-2</v>
      </c>
      <c r="H15" s="3">
        <f t="shared" si="4"/>
        <v>1.3056264580524357</v>
      </c>
      <c r="I15" s="3">
        <f t="shared" si="5"/>
        <v>2.1897018970189704E-2</v>
      </c>
      <c r="J15" s="3">
        <f t="shared" si="6"/>
        <v>0.2710027100271003</v>
      </c>
      <c r="K15" s="6">
        <f t="shared" si="7"/>
        <v>5.9341514824362345E-3</v>
      </c>
      <c r="L15" s="6"/>
    </row>
    <row r="16" spans="1:12">
      <c r="A16" s="2">
        <v>12</v>
      </c>
      <c r="B16" s="3">
        <f t="shared" si="0"/>
        <v>2.8499999999999996</v>
      </c>
      <c r="C16" s="3">
        <f t="shared" si="1"/>
        <v>1.6250000000000001E-2</v>
      </c>
      <c r="D16" s="5">
        <v>3.45</v>
      </c>
      <c r="E16" s="3">
        <v>6.9000000000000006E-2</v>
      </c>
      <c r="F16" s="5">
        <f t="shared" si="2"/>
        <v>3.5500000000000003</v>
      </c>
      <c r="G16" s="5">
        <f t="shared" si="3"/>
        <v>7.400000000000001E-2</v>
      </c>
      <c r="H16" s="3">
        <f t="shared" si="4"/>
        <v>1.2669476034873246</v>
      </c>
      <c r="I16" s="3">
        <f t="shared" si="5"/>
        <v>2.0845070422535212E-2</v>
      </c>
      <c r="J16" s="3">
        <f t="shared" si="6"/>
        <v>0.28169014084507038</v>
      </c>
      <c r="K16" s="6">
        <f t="shared" si="7"/>
        <v>5.8718508232493546E-3</v>
      </c>
      <c r="L16" s="6"/>
    </row>
    <row r="17" spans="1:12">
      <c r="A17" s="2">
        <v>13</v>
      </c>
      <c r="B17" s="3">
        <f t="shared" si="0"/>
        <v>3.0874999999999999</v>
      </c>
      <c r="C17" s="3">
        <f t="shared" si="1"/>
        <v>1.7437500000000002E-2</v>
      </c>
      <c r="D17" s="5">
        <v>-3.61</v>
      </c>
      <c r="E17" s="3">
        <v>7.22E-2</v>
      </c>
      <c r="F17" s="5">
        <f t="shared" si="2"/>
        <v>3.51</v>
      </c>
      <c r="G17" s="5">
        <f t="shared" si="3"/>
        <v>7.7200000000000005E-2</v>
      </c>
      <c r="H17" s="3">
        <f t="shared" si="4"/>
        <v>1.2556160374777743</v>
      </c>
      <c r="I17" s="3">
        <f t="shared" si="5"/>
        <v>2.1994301994301996E-2</v>
      </c>
      <c r="J17" s="3">
        <f t="shared" si="6"/>
        <v>0.28490028490028491</v>
      </c>
      <c r="K17" s="6">
        <f t="shared" si="7"/>
        <v>6.2661829043595442E-3</v>
      </c>
      <c r="L17" s="6"/>
    </row>
    <row r="18" spans="1:12">
      <c r="A18" s="2">
        <v>14</v>
      </c>
      <c r="B18" s="5">
        <f t="shared" si="0"/>
        <v>3.3249999999999997</v>
      </c>
      <c r="C18" s="5">
        <f t="shared" si="1"/>
        <v>1.8624999999999996E-2</v>
      </c>
      <c r="D18" s="5">
        <v>3.29</v>
      </c>
      <c r="E18" s="3">
        <v>6.5799999999999997E-2</v>
      </c>
      <c r="F18" s="5">
        <f t="shared" si="2"/>
        <v>3.39</v>
      </c>
      <c r="G18" s="5">
        <f t="shared" si="3"/>
        <v>7.0800000000000002E-2</v>
      </c>
      <c r="H18" s="3">
        <f t="shared" si="4"/>
        <v>1.220829921392359</v>
      </c>
      <c r="I18" s="3">
        <f t="shared" si="5"/>
        <v>2.088495575221239E-2</v>
      </c>
      <c r="J18" s="3">
        <f t="shared" si="6"/>
        <v>0.29498525073746312</v>
      </c>
      <c r="K18" s="6">
        <f t="shared" si="7"/>
        <v>6.1607539092071945E-3</v>
      </c>
      <c r="L18" s="6"/>
    </row>
    <row r="19" spans="1:12">
      <c r="A19" s="2">
        <v>15</v>
      </c>
      <c r="B19" s="5">
        <f t="shared" si="0"/>
        <v>3.5625</v>
      </c>
      <c r="C19" s="5">
        <f t="shared" si="1"/>
        <v>1.9812500000000004E-2</v>
      </c>
      <c r="D19" s="5">
        <v>-3.48</v>
      </c>
      <c r="E19" s="3">
        <v>6.9599999999999995E-2</v>
      </c>
      <c r="F19" s="5">
        <f t="shared" si="2"/>
        <v>3.38</v>
      </c>
      <c r="G19" s="5">
        <f t="shared" si="3"/>
        <v>7.46E-2</v>
      </c>
      <c r="H19" s="3">
        <f t="shared" si="4"/>
        <v>1.2178757094949273</v>
      </c>
      <c r="I19" s="3">
        <f t="shared" si="5"/>
        <v>2.2071005917159763E-2</v>
      </c>
      <c r="J19" s="3">
        <f t="shared" si="6"/>
        <v>0.29585798816568049</v>
      </c>
      <c r="K19" s="6">
        <f t="shared" si="7"/>
        <v>6.5298834074437179E-3</v>
      </c>
      <c r="L19" s="6"/>
    </row>
    <row r="20" spans="1:12">
      <c r="A20" s="2">
        <v>16</v>
      </c>
      <c r="B20" s="5">
        <f t="shared" si="0"/>
        <v>3.8</v>
      </c>
      <c r="C20" s="5">
        <f t="shared" si="1"/>
        <v>2.0999999999999998E-2</v>
      </c>
      <c r="D20" s="5">
        <v>3.16</v>
      </c>
      <c r="E20" s="3">
        <v>6.3200000000000006E-2</v>
      </c>
      <c r="F20" s="5">
        <f t="shared" si="2"/>
        <v>3.2600000000000002</v>
      </c>
      <c r="G20" s="5">
        <f t="shared" si="3"/>
        <v>6.8200000000000011E-2</v>
      </c>
      <c r="H20" s="3">
        <f t="shared" si="4"/>
        <v>1.1817271953786164</v>
      </c>
      <c r="I20" s="3">
        <f t="shared" si="5"/>
        <v>2.0920245398773008E-2</v>
      </c>
      <c r="J20" s="3">
        <f t="shared" si="6"/>
        <v>0.30674846625766872</v>
      </c>
      <c r="K20" s="6">
        <f t="shared" si="7"/>
        <v>6.4172531898076708E-3</v>
      </c>
      <c r="L20" s="6"/>
    </row>
    <row r="21" spans="1:12">
      <c r="A21" s="2">
        <v>17</v>
      </c>
      <c r="B21" s="5">
        <f t="shared" si="0"/>
        <v>4.0374999999999996</v>
      </c>
      <c r="C21" s="5">
        <f t="shared" si="1"/>
        <v>2.2187499999999999E-2</v>
      </c>
      <c r="D21" s="5">
        <v>-3.3</v>
      </c>
      <c r="E21" s="3">
        <v>6.6000000000000003E-2</v>
      </c>
      <c r="F21" s="5">
        <f t="shared" si="2"/>
        <v>3.1999999999999997</v>
      </c>
      <c r="G21" s="5">
        <f t="shared" si="3"/>
        <v>7.1000000000000008E-2</v>
      </c>
      <c r="H21" s="3">
        <f t="shared" si="4"/>
        <v>1.1631508098056809</v>
      </c>
      <c r="I21" s="3">
        <f t="shared" si="5"/>
        <v>2.2187500000000006E-2</v>
      </c>
      <c r="J21" s="3">
        <f t="shared" si="6"/>
        <v>0.3125</v>
      </c>
      <c r="K21" s="6">
        <f t="shared" si="7"/>
        <v>6.9335937500000014E-3</v>
      </c>
      <c r="L21" s="6"/>
    </row>
    <row r="22" spans="1:12">
      <c r="A22" s="2">
        <v>18</v>
      </c>
      <c r="B22" s="5">
        <f t="shared" si="0"/>
        <v>4.2749999999999995</v>
      </c>
      <c r="C22" s="5">
        <f t="shared" si="1"/>
        <v>2.3375E-2</v>
      </c>
      <c r="D22" s="5">
        <v>3.08</v>
      </c>
      <c r="E22" s="3">
        <v>6.1600000000000002E-2</v>
      </c>
      <c r="F22" s="5">
        <f t="shared" si="2"/>
        <v>3.18</v>
      </c>
      <c r="G22" s="5">
        <f t="shared" si="3"/>
        <v>6.6600000000000006E-2</v>
      </c>
      <c r="H22" s="3">
        <f t="shared" si="4"/>
        <v>1.1568811967920856</v>
      </c>
      <c r="I22" s="3">
        <f t="shared" si="5"/>
        <v>2.0943396226415095E-2</v>
      </c>
      <c r="J22" s="3">
        <f t="shared" si="6"/>
        <v>0.31446540880503143</v>
      </c>
      <c r="K22" s="6">
        <f t="shared" si="7"/>
        <v>6.5859736561053759E-3</v>
      </c>
      <c r="L22" s="6"/>
    </row>
    <row r="23" spans="1:12">
      <c r="A23" s="2">
        <v>19</v>
      </c>
      <c r="B23" s="5">
        <f t="shared" si="0"/>
        <v>4.5125000000000002</v>
      </c>
      <c r="C23" s="5">
        <f t="shared" si="1"/>
        <v>2.4562500000000001E-2</v>
      </c>
      <c r="D23" s="5">
        <v>-3.15</v>
      </c>
      <c r="E23" s="3">
        <v>6.3E-2</v>
      </c>
      <c r="F23" s="5">
        <f t="shared" si="2"/>
        <v>3.05</v>
      </c>
      <c r="G23" s="5">
        <f t="shared" si="3"/>
        <v>6.8000000000000005E-2</v>
      </c>
      <c r="H23" s="3">
        <f t="shared" si="4"/>
        <v>1.1151415906193203</v>
      </c>
      <c r="I23" s="3">
        <f t="shared" si="5"/>
        <v>2.2295081967213116E-2</v>
      </c>
      <c r="J23" s="3">
        <f t="shared" si="6"/>
        <v>0.32786885245901642</v>
      </c>
      <c r="K23" s="6">
        <f t="shared" si="7"/>
        <v>7.3098629400698755E-3</v>
      </c>
      <c r="L23" s="6"/>
    </row>
    <row r="24" spans="1:12">
      <c r="A24" s="2">
        <v>20</v>
      </c>
      <c r="B24" s="5">
        <f t="shared" si="0"/>
        <v>4.75</v>
      </c>
      <c r="C24" s="5">
        <f t="shared" si="1"/>
        <v>2.5750000000000002E-2</v>
      </c>
      <c r="D24" s="5">
        <v>2.94</v>
      </c>
      <c r="E24" s="3">
        <v>5.8799999999999998E-2</v>
      </c>
      <c r="F24" s="5">
        <f t="shared" si="2"/>
        <v>3.04</v>
      </c>
      <c r="G24" s="5">
        <f t="shared" si="3"/>
        <v>6.3799999999999996E-2</v>
      </c>
      <c r="H24" s="3">
        <f t="shared" si="4"/>
        <v>1.1118575154181303</v>
      </c>
      <c r="I24" s="3">
        <f t="shared" si="5"/>
        <v>2.0986842105263158E-2</v>
      </c>
      <c r="J24" s="3">
        <f t="shared" si="6"/>
        <v>0.32894736842105265</v>
      </c>
      <c r="K24" s="6">
        <f t="shared" si="7"/>
        <v>6.903566481994459E-3</v>
      </c>
      <c r="L24" s="6"/>
    </row>
    <row r="25" spans="1:12">
      <c r="A25" s="2">
        <v>21</v>
      </c>
      <c r="B25" s="5">
        <f t="shared" si="0"/>
        <v>4.9874999999999998</v>
      </c>
      <c r="C25" s="5">
        <f t="shared" si="1"/>
        <v>2.6937500000000003E-2</v>
      </c>
      <c r="D25" s="5">
        <v>-3.1</v>
      </c>
      <c r="E25" s="3">
        <v>6.2E-2</v>
      </c>
      <c r="F25" s="5">
        <f t="shared" si="2"/>
        <v>3</v>
      </c>
      <c r="G25" s="5">
        <f t="shared" si="3"/>
        <v>6.7000000000000004E-2</v>
      </c>
      <c r="H25" s="3">
        <f t="shared" si="4"/>
        <v>1.0986122886681098</v>
      </c>
      <c r="I25" s="3">
        <f t="shared" si="5"/>
        <v>2.2333333333333334E-2</v>
      </c>
      <c r="J25" s="3">
        <f t="shared" si="6"/>
        <v>0.33333333333333331</v>
      </c>
      <c r="K25" s="6">
        <f t="shared" si="7"/>
        <v>7.4444444444444445E-3</v>
      </c>
      <c r="L25" s="6"/>
    </row>
    <row r="26" spans="1:12">
      <c r="A26" s="2">
        <v>22</v>
      </c>
      <c r="B26" s="5">
        <f t="shared" si="0"/>
        <v>5.2249999999999996</v>
      </c>
      <c r="C26" s="5">
        <f t="shared" si="1"/>
        <v>2.8124999999999997E-2</v>
      </c>
      <c r="D26" s="5">
        <v>2.8</v>
      </c>
      <c r="E26" s="3">
        <v>5.6000000000000001E-2</v>
      </c>
      <c r="F26" s="5">
        <f t="shared" si="2"/>
        <v>2.9</v>
      </c>
      <c r="G26" s="5">
        <f t="shared" si="3"/>
        <v>6.0999999999999999E-2</v>
      </c>
      <c r="H26" s="3">
        <f t="shared" si="4"/>
        <v>1.0647107369924282</v>
      </c>
      <c r="I26" s="3">
        <f t="shared" si="5"/>
        <v>2.1034482758620691E-2</v>
      </c>
      <c r="J26" s="3">
        <f t="shared" si="6"/>
        <v>0.34482758620689657</v>
      </c>
      <c r="K26" s="6">
        <f t="shared" si="7"/>
        <v>7.253269916765755E-3</v>
      </c>
      <c r="L26" s="6"/>
    </row>
    <row r="27" spans="1:12">
      <c r="A27" s="2">
        <v>23</v>
      </c>
      <c r="B27" s="5">
        <f t="shared" si="0"/>
        <v>5.4624999999999995</v>
      </c>
      <c r="C27" s="5">
        <f t="shared" si="1"/>
        <v>2.9312499999999998E-2</v>
      </c>
      <c r="D27" s="5">
        <v>-2.99</v>
      </c>
      <c r="E27" s="3">
        <v>5.9799999999999999E-2</v>
      </c>
      <c r="F27" s="5">
        <f t="shared" si="2"/>
        <v>2.89</v>
      </c>
      <c r="G27" s="5">
        <f t="shared" si="3"/>
        <v>6.4799999999999996E-2</v>
      </c>
      <c r="H27" s="3">
        <f t="shared" si="4"/>
        <v>1.0612565021243408</v>
      </c>
      <c r="I27" s="3">
        <f t="shared" si="5"/>
        <v>2.2422145328719723E-2</v>
      </c>
      <c r="J27" s="3">
        <f t="shared" si="6"/>
        <v>0.34602076124567471</v>
      </c>
      <c r="K27" s="6">
        <f t="shared" si="7"/>
        <v>7.7585277954047476E-3</v>
      </c>
      <c r="L27" s="6"/>
    </row>
    <row r="28" spans="1:12">
      <c r="A28" s="2">
        <v>24</v>
      </c>
      <c r="B28" s="5">
        <f t="shared" si="0"/>
        <v>5.6999999999999993</v>
      </c>
      <c r="C28" s="5">
        <f t="shared" si="1"/>
        <v>3.0499999999999999E-2</v>
      </c>
      <c r="D28" s="5">
        <v>2.74</v>
      </c>
      <c r="E28" s="3">
        <v>5.4800000000000001E-2</v>
      </c>
      <c r="F28" s="5">
        <f t="shared" si="2"/>
        <v>2.8400000000000003</v>
      </c>
      <c r="G28" s="5">
        <f t="shared" si="3"/>
        <v>5.9799999999999999E-2</v>
      </c>
      <c r="H28" s="3">
        <f t="shared" si="4"/>
        <v>1.0438040521731147</v>
      </c>
      <c r="I28" s="3">
        <f t="shared" si="5"/>
        <v>2.1056338028169013E-2</v>
      </c>
      <c r="J28" s="3">
        <f t="shared" si="6"/>
        <v>0.352112676056338</v>
      </c>
      <c r="K28" s="6">
        <f t="shared" si="7"/>
        <v>7.4142035310454258E-3</v>
      </c>
      <c r="L28" s="6"/>
    </row>
    <row r="29" spans="1:12">
      <c r="A29" s="2">
        <v>25</v>
      </c>
      <c r="B29" s="5">
        <f t="shared" si="0"/>
        <v>5.9375</v>
      </c>
      <c r="C29" s="5">
        <f t="shared" si="1"/>
        <v>3.16875E-2</v>
      </c>
      <c r="D29" s="5">
        <v>-2.88</v>
      </c>
      <c r="E29" s="3">
        <v>5.7599999999999998E-2</v>
      </c>
      <c r="F29" s="5">
        <f t="shared" si="2"/>
        <v>2.78</v>
      </c>
      <c r="G29" s="5">
        <f t="shared" si="3"/>
        <v>6.2600000000000003E-2</v>
      </c>
      <c r="H29" s="3">
        <f t="shared" si="4"/>
        <v>1.0224509277025455</v>
      </c>
      <c r="I29" s="3">
        <f t="shared" si="5"/>
        <v>2.2517985611510794E-2</v>
      </c>
      <c r="J29" s="3">
        <f t="shared" si="6"/>
        <v>0.35971223021582738</v>
      </c>
      <c r="K29" s="6">
        <f t="shared" si="7"/>
        <v>8.0999948242844594E-3</v>
      </c>
      <c r="L29" s="6"/>
    </row>
    <row r="30" spans="1:12">
      <c r="A30" s="2">
        <v>26</v>
      </c>
      <c r="B30" s="5">
        <f t="shared" si="0"/>
        <v>6.1749999999999998</v>
      </c>
      <c r="C30" s="5">
        <f t="shared" si="1"/>
        <v>3.2875000000000001E-2</v>
      </c>
      <c r="D30" s="5">
        <v>2.64</v>
      </c>
      <c r="E30" s="3">
        <v>5.28E-2</v>
      </c>
      <c r="F30" s="5">
        <f t="shared" si="2"/>
        <v>2.74</v>
      </c>
      <c r="G30" s="5">
        <f t="shared" si="3"/>
        <v>5.7799999999999997E-2</v>
      </c>
      <c r="H30" s="3">
        <f t="shared" si="4"/>
        <v>1.0079579203999789</v>
      </c>
      <c r="I30" s="3">
        <f t="shared" si="5"/>
        <v>2.1094890510948903E-2</v>
      </c>
      <c r="J30" s="3">
        <f t="shared" si="6"/>
        <v>0.36496350364963503</v>
      </c>
      <c r="K30" s="6">
        <f t="shared" si="7"/>
        <v>7.6988651499813512E-3</v>
      </c>
      <c r="L30" s="6"/>
    </row>
    <row r="31" spans="1:12">
      <c r="A31" s="2">
        <v>27</v>
      </c>
      <c r="B31" s="5">
        <f t="shared" si="0"/>
        <v>6.4124999999999996</v>
      </c>
      <c r="C31" s="5">
        <f t="shared" si="1"/>
        <v>3.4062500000000002E-2</v>
      </c>
      <c r="D31" s="5">
        <v>-2.78</v>
      </c>
      <c r="E31" s="3">
        <v>5.5599999999999997E-2</v>
      </c>
      <c r="F31" s="5">
        <f t="shared" si="2"/>
        <v>2.6799999999999997</v>
      </c>
      <c r="G31" s="5">
        <f t="shared" si="3"/>
        <v>6.0599999999999994E-2</v>
      </c>
      <c r="H31" s="3">
        <f t="shared" si="4"/>
        <v>0.98581679452276516</v>
      </c>
      <c r="I31" s="3">
        <f t="shared" si="5"/>
        <v>2.2611940298507462E-2</v>
      </c>
      <c r="J31" s="3">
        <f t="shared" si="6"/>
        <v>0.37313432835820898</v>
      </c>
      <c r="K31" s="6">
        <f t="shared" si="7"/>
        <v>8.4372911561595015E-3</v>
      </c>
      <c r="L31" s="6"/>
    </row>
    <row r="32" spans="1:12">
      <c r="A32" s="2">
        <v>28</v>
      </c>
      <c r="B32" s="5">
        <f t="shared" si="0"/>
        <v>6.6499999999999995</v>
      </c>
      <c r="C32" s="5">
        <f t="shared" si="1"/>
        <v>3.5249999999999997E-2</v>
      </c>
      <c r="D32" s="5">
        <v>2.54</v>
      </c>
      <c r="E32" s="3">
        <v>5.0799999999999998E-2</v>
      </c>
      <c r="F32" s="5">
        <f t="shared" si="2"/>
        <v>2.64</v>
      </c>
      <c r="G32" s="5">
        <f t="shared" si="3"/>
        <v>5.5799999999999995E-2</v>
      </c>
      <c r="H32" s="3">
        <f t="shared" si="4"/>
        <v>0.97077891715822484</v>
      </c>
      <c r="I32" s="3">
        <f t="shared" si="5"/>
        <v>2.1136363636363634E-2</v>
      </c>
      <c r="J32" s="3">
        <f t="shared" si="6"/>
        <v>0.37878787878787878</v>
      </c>
      <c r="K32" s="6">
        <f t="shared" si="7"/>
        <v>8.0061983471074374E-3</v>
      </c>
      <c r="L32" s="6"/>
    </row>
    <row r="33" spans="1:12">
      <c r="A33" s="2">
        <v>29</v>
      </c>
      <c r="B33" s="5">
        <f t="shared" si="0"/>
        <v>6.8874999999999993</v>
      </c>
      <c r="C33" s="5">
        <f t="shared" si="1"/>
        <v>3.6437499999999998E-2</v>
      </c>
      <c r="D33" s="5">
        <v>-2.69</v>
      </c>
      <c r="E33" s="3">
        <v>5.3800000000000001E-2</v>
      </c>
      <c r="F33" s="5">
        <f t="shared" si="2"/>
        <v>2.59</v>
      </c>
      <c r="G33" s="5">
        <f t="shared" si="3"/>
        <v>5.8799999999999998E-2</v>
      </c>
      <c r="H33" s="3">
        <f t="shared" si="4"/>
        <v>0.95165787571144633</v>
      </c>
      <c r="I33" s="3">
        <f t="shared" si="5"/>
        <v>2.2702702702702703E-2</v>
      </c>
      <c r="J33" s="3">
        <f t="shared" si="6"/>
        <v>0.38610038610038611</v>
      </c>
      <c r="K33" s="6">
        <f t="shared" si="7"/>
        <v>8.765522279035794E-3</v>
      </c>
      <c r="L33" s="6"/>
    </row>
    <row r="34" spans="1:12">
      <c r="A34" s="2">
        <v>30</v>
      </c>
      <c r="B34" s="5">
        <f t="shared" si="0"/>
        <v>7.125</v>
      </c>
      <c r="C34" s="5">
        <f t="shared" si="1"/>
        <v>3.7625000000000006E-2</v>
      </c>
      <c r="D34" s="5">
        <v>2.4500000000000002</v>
      </c>
      <c r="E34" s="3">
        <v>4.9000000000000002E-2</v>
      </c>
      <c r="F34" s="5">
        <f t="shared" si="2"/>
        <v>2.5500000000000003</v>
      </c>
      <c r="G34" s="5">
        <f t="shared" si="3"/>
        <v>5.3999999999999999E-2</v>
      </c>
      <c r="H34" s="3">
        <f t="shared" si="4"/>
        <v>0.93609335917033487</v>
      </c>
      <c r="I34" s="3">
        <f t="shared" si="5"/>
        <v>2.1176470588235293E-2</v>
      </c>
      <c r="J34" s="3">
        <f t="shared" si="6"/>
        <v>0.39215686274509798</v>
      </c>
      <c r="K34" s="6">
        <f t="shared" si="7"/>
        <v>8.3044982698961926E-3</v>
      </c>
      <c r="L34" s="6"/>
    </row>
    <row r="35" spans="1:12">
      <c r="A35" s="2">
        <v>31</v>
      </c>
      <c r="B35" s="5">
        <f t="shared" si="0"/>
        <v>7.3624999999999998</v>
      </c>
      <c r="C35" s="5">
        <f t="shared" si="1"/>
        <v>3.88125E-2</v>
      </c>
      <c r="D35" s="5">
        <v>-2.6</v>
      </c>
      <c r="E35" s="3">
        <v>5.1999999999999998E-2</v>
      </c>
      <c r="F35" s="5">
        <f t="shared" si="2"/>
        <v>2.5</v>
      </c>
      <c r="G35" s="5">
        <f t="shared" si="3"/>
        <v>5.6999999999999995E-2</v>
      </c>
      <c r="H35" s="3">
        <f t="shared" si="4"/>
        <v>0.91629073187415511</v>
      </c>
      <c r="I35" s="3">
        <f t="shared" si="5"/>
        <v>2.2799999999999997E-2</v>
      </c>
      <c r="J35" s="3">
        <f t="shared" si="6"/>
        <v>0.4</v>
      </c>
      <c r="K35" s="6">
        <f t="shared" si="7"/>
        <v>9.1199999999999996E-3</v>
      </c>
      <c r="L35" s="6"/>
    </row>
    <row r="36" spans="1:12">
      <c r="A36" s="2">
        <v>32</v>
      </c>
      <c r="B36" s="5">
        <f t="shared" si="0"/>
        <v>7.6</v>
      </c>
      <c r="C36" s="5">
        <f t="shared" si="1"/>
        <v>0.04</v>
      </c>
      <c r="D36" s="5">
        <v>2.35</v>
      </c>
      <c r="E36" s="3">
        <v>4.7E-2</v>
      </c>
      <c r="F36" s="5">
        <f t="shared" si="2"/>
        <v>2.4500000000000002</v>
      </c>
      <c r="G36" s="5">
        <f t="shared" si="3"/>
        <v>5.1999999999999998E-2</v>
      </c>
      <c r="H36" s="3">
        <f t="shared" si="4"/>
        <v>0.89608802455663572</v>
      </c>
      <c r="I36" s="3">
        <f t="shared" si="5"/>
        <v>2.1224489795918365E-2</v>
      </c>
      <c r="J36" s="3">
        <f t="shared" si="6"/>
        <v>0.4081632653061224</v>
      </c>
      <c r="K36" s="6">
        <f t="shared" si="7"/>
        <v>8.6630570595585144E-3</v>
      </c>
      <c r="L36" s="6"/>
    </row>
    <row r="37" spans="1:12">
      <c r="A37" s="2">
        <v>33</v>
      </c>
      <c r="B37" s="5">
        <f t="shared" si="0"/>
        <v>7.8374999999999995</v>
      </c>
      <c r="C37" s="5">
        <f t="shared" si="1"/>
        <v>4.1187500000000002E-2</v>
      </c>
      <c r="D37" s="5">
        <v>-2.54</v>
      </c>
      <c r="E37" s="3">
        <v>5.0799999999999998E-2</v>
      </c>
      <c r="F37" s="5">
        <f t="shared" si="2"/>
        <v>2.44</v>
      </c>
      <c r="G37" s="5">
        <f t="shared" si="3"/>
        <v>5.5799999999999995E-2</v>
      </c>
      <c r="H37" s="3">
        <f t="shared" si="4"/>
        <v>0.89199803930511046</v>
      </c>
      <c r="I37" s="3">
        <f t="shared" si="5"/>
        <v>2.2868852459016393E-2</v>
      </c>
      <c r="J37" s="3">
        <f t="shared" si="6"/>
        <v>0.4098360655737705</v>
      </c>
      <c r="K37" s="6">
        <f t="shared" si="7"/>
        <v>9.3724805159903241E-3</v>
      </c>
      <c r="L37" s="6"/>
    </row>
    <row r="38" spans="1:12">
      <c r="A38" s="2">
        <v>34</v>
      </c>
      <c r="B38" s="5">
        <f t="shared" si="0"/>
        <v>8.0749999999999993</v>
      </c>
      <c r="C38" s="5">
        <f t="shared" si="1"/>
        <v>4.2374999999999996E-2</v>
      </c>
      <c r="D38" s="5">
        <v>2.27</v>
      </c>
      <c r="E38" s="3">
        <v>4.5400000000000003E-2</v>
      </c>
      <c r="F38" s="5">
        <f t="shared" si="2"/>
        <v>2.37</v>
      </c>
      <c r="G38" s="5">
        <f t="shared" si="3"/>
        <v>5.04E-2</v>
      </c>
      <c r="H38" s="3">
        <f t="shared" si="4"/>
        <v>0.86288995514703981</v>
      </c>
      <c r="I38" s="3">
        <f t="shared" si="5"/>
        <v>2.1265822784810127E-2</v>
      </c>
      <c r="J38" s="3">
        <f t="shared" si="6"/>
        <v>0.42194092827004215</v>
      </c>
      <c r="K38" s="6">
        <f t="shared" si="7"/>
        <v>8.9729210062489979E-3</v>
      </c>
      <c r="L38" s="6"/>
    </row>
    <row r="39" spans="1:12">
      <c r="A39" s="2">
        <v>35</v>
      </c>
      <c r="B39" s="5">
        <f t="shared" si="0"/>
        <v>8.3125</v>
      </c>
      <c r="C39" s="5">
        <f t="shared" si="1"/>
        <v>4.3562500000000004E-2</v>
      </c>
      <c r="D39" s="5">
        <v>-2.4500000000000002</v>
      </c>
      <c r="E39" s="3">
        <v>4.9000000000000002E-2</v>
      </c>
      <c r="F39" s="5">
        <f t="shared" si="2"/>
        <v>2.35</v>
      </c>
      <c r="G39" s="5">
        <f t="shared" si="3"/>
        <v>5.3999999999999999E-2</v>
      </c>
      <c r="H39" s="3">
        <f t="shared" si="4"/>
        <v>0.85441532815606758</v>
      </c>
      <c r="I39" s="3">
        <f t="shared" si="5"/>
        <v>2.297872340425532E-2</v>
      </c>
      <c r="J39" s="3">
        <f t="shared" si="6"/>
        <v>0.42553191489361702</v>
      </c>
      <c r="K39" s="6">
        <f t="shared" si="7"/>
        <v>9.7781801720235387E-3</v>
      </c>
      <c r="L39" s="6"/>
    </row>
    <row r="40" spans="1:12">
      <c r="A40" s="2">
        <v>36</v>
      </c>
      <c r="B40" s="5">
        <f t="shared" si="0"/>
        <v>8.5499999999999989</v>
      </c>
      <c r="C40" s="5">
        <f t="shared" si="1"/>
        <v>4.4749999999999998E-2</v>
      </c>
      <c r="D40" s="5">
        <v>2.19</v>
      </c>
      <c r="E40" s="3">
        <v>4.3799999999999999E-2</v>
      </c>
      <c r="F40" s="5">
        <f t="shared" si="2"/>
        <v>2.29</v>
      </c>
      <c r="G40" s="5">
        <f t="shared" si="3"/>
        <v>4.8799999999999996E-2</v>
      </c>
      <c r="H40" s="3">
        <f t="shared" si="4"/>
        <v>0.82855181756614826</v>
      </c>
      <c r="I40" s="3">
        <f t="shared" si="5"/>
        <v>2.131004366812227E-2</v>
      </c>
      <c r="J40" s="3">
        <f t="shared" si="6"/>
        <v>0.4366812227074236</v>
      </c>
      <c r="K40" s="6">
        <f t="shared" si="7"/>
        <v>9.3056959249442212E-3</v>
      </c>
      <c r="L40" s="6"/>
    </row>
    <row r="41" spans="1:12">
      <c r="A41" s="2">
        <v>37</v>
      </c>
      <c r="B41" s="5">
        <f t="shared" si="0"/>
        <v>8.7874999999999996</v>
      </c>
      <c r="C41" s="5">
        <f t="shared" si="1"/>
        <v>4.5937499999999999E-2</v>
      </c>
      <c r="D41" s="5">
        <v>-2.39</v>
      </c>
      <c r="E41" s="3">
        <v>4.7800000000000002E-2</v>
      </c>
      <c r="F41" s="5">
        <f t="shared" si="2"/>
        <v>2.29</v>
      </c>
      <c r="G41" s="5">
        <f t="shared" si="3"/>
        <v>5.28E-2</v>
      </c>
      <c r="H41" s="3">
        <f t="shared" si="4"/>
        <v>0.82855181756614826</v>
      </c>
      <c r="I41" s="3">
        <f t="shared" si="5"/>
        <v>2.3056768558951963E-2</v>
      </c>
      <c r="J41" s="3">
        <f t="shared" si="6"/>
        <v>0.4366812227074236</v>
      </c>
      <c r="K41" s="6">
        <f t="shared" si="7"/>
        <v>1.0068457886005223E-2</v>
      </c>
      <c r="L41" s="6"/>
    </row>
    <row r="43" spans="1:12" ht="17">
      <c r="A43" s="11" t="s">
        <v>8</v>
      </c>
      <c r="B43" s="11"/>
      <c r="C43" s="10"/>
      <c r="D43" s="5">
        <v>-0.1</v>
      </c>
      <c r="E43" s="2">
        <v>5.0000000000000001E-3</v>
      </c>
      <c r="H43" s="7" t="s">
        <v>9</v>
      </c>
      <c r="I43" s="4">
        <v>53.4</v>
      </c>
      <c r="J43" s="7" t="s">
        <v>10</v>
      </c>
      <c r="K43" s="4">
        <v>16.399999999999999</v>
      </c>
      <c r="L43" s="4"/>
    </row>
    <row r="44" spans="1:12" ht="17">
      <c r="H44" s="7" t="s">
        <v>11</v>
      </c>
      <c r="I44" s="5">
        <v>6.83</v>
      </c>
      <c r="J44" s="8" t="s">
        <v>12</v>
      </c>
      <c r="K44" s="4">
        <f>SQRT(2000*I44/(I43+K43))</f>
        <v>13.989353299229348</v>
      </c>
      <c r="L44" s="4"/>
    </row>
    <row r="45" spans="1:12">
      <c r="H45" s="7" t="s">
        <v>13</v>
      </c>
      <c r="I45" s="3">
        <v>0.47499999999999998</v>
      </c>
      <c r="J45" s="8"/>
      <c r="K45" s="12"/>
      <c r="L45" s="12"/>
    </row>
    <row r="74" spans="6:19" ht="15">
      <c r="F74" s="7" t="s">
        <v>14</v>
      </c>
      <c r="H74" s="7" t="s">
        <v>15</v>
      </c>
      <c r="I74" s="12">
        <v>3.2800000000000003E-2</v>
      </c>
      <c r="P74" s="7" t="s">
        <v>16</v>
      </c>
      <c r="R74" s="7" t="s">
        <v>17</v>
      </c>
      <c r="S74" s="2">
        <v>1.18E-2</v>
      </c>
    </row>
    <row r="75" spans="6:19" ht="17">
      <c r="F75" s="9" t="s">
        <v>18</v>
      </c>
      <c r="G75" s="10"/>
      <c r="H75" s="10"/>
      <c r="I75" s="10"/>
      <c r="P75" s="9" t="s">
        <v>19</v>
      </c>
      <c r="Q75" s="10"/>
      <c r="R75" s="10"/>
      <c r="S75" s="10"/>
    </row>
  </sheetData>
  <printOptions gridLines="1" gridLinesSet="0"/>
  <pageMargins left="0.75" right="0.75" top="1" bottom="1" header="0.4921259845" footer="0.4921259845"/>
  <pageSetup paperSize="0" scale="63" fitToWidth="2" orientation="portrait" horizontalDpi="4294967292" verticalDpi="4294967292"/>
  <headerFooter>
    <oddHeader>&amp;A</oddHeader>
    <oddFooter>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R66"/>
  <sheetViews>
    <sheetView workbookViewId="0">
      <selection activeCell="T56" sqref="T56"/>
    </sheetView>
  </sheetViews>
  <sheetFormatPr baseColWidth="10" defaultRowHeight="13" x14ac:dyDescent="0"/>
  <cols>
    <col min="1" max="2" width="7.7109375" customWidth="1"/>
    <col min="3" max="3" width="5.5703125" customWidth="1"/>
    <col min="4" max="4" width="8" customWidth="1"/>
    <col min="5" max="5" width="7.85546875" customWidth="1"/>
    <col min="6" max="6" width="13.28515625" customWidth="1"/>
    <col min="7" max="7" width="4.5703125" customWidth="1"/>
    <col min="8" max="8" width="13.42578125" customWidth="1"/>
    <col min="9" max="9" width="6.85546875" customWidth="1"/>
    <col min="10" max="10" width="11.85546875" customWidth="1"/>
    <col min="11" max="11" width="7.5703125" customWidth="1"/>
  </cols>
  <sheetData>
    <row r="1" spans="1:11" ht="18">
      <c r="A1" s="1" t="s">
        <v>20</v>
      </c>
      <c r="B1" s="1"/>
    </row>
    <row r="3" spans="1:11" ht="17">
      <c r="A3" s="7" t="s">
        <v>1</v>
      </c>
      <c r="B3" s="7" t="s">
        <v>2</v>
      </c>
      <c r="C3" s="7" t="s">
        <v>3</v>
      </c>
      <c r="D3" s="7" t="s">
        <v>4</v>
      </c>
      <c r="E3" s="7" t="s">
        <v>3</v>
      </c>
      <c r="F3" s="7" t="s">
        <v>5</v>
      </c>
      <c r="G3" s="7" t="s">
        <v>3</v>
      </c>
      <c r="H3" s="7" t="s">
        <v>6</v>
      </c>
      <c r="I3" s="7" t="s">
        <v>3</v>
      </c>
      <c r="J3" s="7" t="s">
        <v>7</v>
      </c>
      <c r="K3" s="7" t="s">
        <v>3</v>
      </c>
    </row>
    <row r="4" spans="1:11">
      <c r="A4" s="2">
        <v>0</v>
      </c>
      <c r="B4" s="3">
        <f t="shared" ref="B4:B32" si="0">$I$36*A4/2</f>
        <v>0</v>
      </c>
      <c r="C4" s="3">
        <f t="shared" ref="C4:C32" si="1">0.002+0.005*B4</f>
        <v>2E-3</v>
      </c>
      <c r="D4" s="5">
        <v>5.1100000000000003</v>
      </c>
      <c r="E4" s="3">
        <v>0.1022</v>
      </c>
      <c r="F4" s="5">
        <f t="shared" ref="F4:F32" si="2">ABS(D4-$D$34)</f>
        <v>4.88</v>
      </c>
      <c r="G4" s="5">
        <f t="shared" ref="G4:G32" si="3">E4+$E$34</f>
        <v>0.1072</v>
      </c>
      <c r="H4" s="3">
        <f t="shared" ref="H4:H32" si="4">LN(F4)</f>
        <v>1.5851452198650557</v>
      </c>
      <c r="I4" s="3">
        <f t="shared" ref="I4:I32" si="5">G4/F4</f>
        <v>2.1967213114754098E-2</v>
      </c>
      <c r="J4" s="3">
        <f t="shared" ref="J4:J32" si="6">1/F4</f>
        <v>0.20491803278688525</v>
      </c>
      <c r="K4" s="6">
        <f t="shared" ref="K4:K32" si="7">G4/F4^2</f>
        <v>4.5014780972856766E-3</v>
      </c>
    </row>
    <row r="5" spans="1:11">
      <c r="A5" s="2">
        <v>1</v>
      </c>
      <c r="B5" s="3">
        <f t="shared" si="0"/>
        <v>0.1555</v>
      </c>
      <c r="C5" s="3">
        <f t="shared" si="1"/>
        <v>2.7775E-3</v>
      </c>
      <c r="D5" s="5">
        <v>-4.4400000000000004</v>
      </c>
      <c r="E5" s="3">
        <v>8.8800000000000004E-2</v>
      </c>
      <c r="F5" s="5">
        <f t="shared" si="2"/>
        <v>4.6700000000000008</v>
      </c>
      <c r="G5" s="5">
        <f t="shared" si="3"/>
        <v>9.3800000000000008E-2</v>
      </c>
      <c r="H5" s="3">
        <f t="shared" si="4"/>
        <v>1.5411590716808061</v>
      </c>
      <c r="I5" s="3">
        <f t="shared" si="5"/>
        <v>2.0085653104925053E-2</v>
      </c>
      <c r="J5" s="3">
        <f t="shared" si="6"/>
        <v>0.21413276231263378</v>
      </c>
      <c r="K5" s="6">
        <f t="shared" si="7"/>
        <v>4.3009963822109309E-3</v>
      </c>
    </row>
    <row r="6" spans="1:11">
      <c r="A6" s="2">
        <v>2</v>
      </c>
      <c r="B6" s="3">
        <f t="shared" si="0"/>
        <v>0.311</v>
      </c>
      <c r="C6" s="3">
        <f t="shared" si="1"/>
        <v>3.555E-3</v>
      </c>
      <c r="D6" s="5">
        <v>4.7300000000000004</v>
      </c>
      <c r="E6" s="3">
        <v>9.4600000000000004E-2</v>
      </c>
      <c r="F6" s="5">
        <f t="shared" si="2"/>
        <v>4.5</v>
      </c>
      <c r="G6" s="5">
        <f t="shared" si="3"/>
        <v>9.9600000000000008E-2</v>
      </c>
      <c r="H6" s="3">
        <f t="shared" si="4"/>
        <v>1.5040773967762742</v>
      </c>
      <c r="I6" s="3">
        <f t="shared" si="5"/>
        <v>2.2133333333333335E-2</v>
      </c>
      <c r="J6" s="3">
        <f t="shared" si="6"/>
        <v>0.22222222222222221</v>
      </c>
      <c r="K6" s="6">
        <f t="shared" si="7"/>
        <v>4.9185185185185191E-3</v>
      </c>
    </row>
    <row r="7" spans="1:11">
      <c r="A7" s="2">
        <v>3</v>
      </c>
      <c r="B7" s="3">
        <f t="shared" si="0"/>
        <v>0.46650000000000003</v>
      </c>
      <c r="C7" s="3">
        <f t="shared" si="1"/>
        <v>4.3325000000000004E-3</v>
      </c>
      <c r="D7" s="5">
        <v>-4.08</v>
      </c>
      <c r="E7" s="3">
        <v>8.1600000000000006E-2</v>
      </c>
      <c r="F7" s="5">
        <f t="shared" si="2"/>
        <v>4.3100000000000005</v>
      </c>
      <c r="G7" s="5">
        <f t="shared" si="3"/>
        <v>8.660000000000001E-2</v>
      </c>
      <c r="H7" s="3">
        <f t="shared" si="4"/>
        <v>1.4609379041156565</v>
      </c>
      <c r="I7" s="3">
        <f t="shared" si="5"/>
        <v>2.0092807424593968E-2</v>
      </c>
      <c r="J7" s="3">
        <f t="shared" si="6"/>
        <v>0.23201856148491876</v>
      </c>
      <c r="K7" s="6">
        <f t="shared" si="7"/>
        <v>4.6619042748477875E-3</v>
      </c>
    </row>
    <row r="8" spans="1:11">
      <c r="A8" s="2">
        <v>4</v>
      </c>
      <c r="B8" s="3">
        <f t="shared" si="0"/>
        <v>0.622</v>
      </c>
      <c r="C8" s="3">
        <f t="shared" si="1"/>
        <v>5.11E-3</v>
      </c>
      <c r="D8" s="5">
        <v>4.42</v>
      </c>
      <c r="E8" s="3">
        <v>8.8400000000000006E-2</v>
      </c>
      <c r="F8" s="5">
        <f t="shared" si="2"/>
        <v>4.1899999999999995</v>
      </c>
      <c r="G8" s="5">
        <f t="shared" si="3"/>
        <v>9.3400000000000011E-2</v>
      </c>
      <c r="H8" s="3">
        <f t="shared" si="4"/>
        <v>1.4327007339340463</v>
      </c>
      <c r="I8" s="3">
        <f t="shared" si="5"/>
        <v>2.229116945107399E-2</v>
      </c>
      <c r="J8" s="3">
        <f t="shared" si="6"/>
        <v>0.23866348448687355</v>
      </c>
      <c r="K8" s="6">
        <f t="shared" si="7"/>
        <v>5.3200881744806666E-3</v>
      </c>
    </row>
    <row r="9" spans="1:11">
      <c r="A9" s="2">
        <v>5</v>
      </c>
      <c r="B9" s="3">
        <f t="shared" si="0"/>
        <v>0.77749999999999997</v>
      </c>
      <c r="C9" s="3">
        <f t="shared" si="1"/>
        <v>5.8875000000000004E-3</v>
      </c>
      <c r="D9" s="5">
        <v>-3.78</v>
      </c>
      <c r="E9" s="3">
        <v>7.5600000000000001E-2</v>
      </c>
      <c r="F9" s="5">
        <f t="shared" si="2"/>
        <v>4.01</v>
      </c>
      <c r="G9" s="5">
        <f t="shared" si="3"/>
        <v>8.0600000000000005E-2</v>
      </c>
      <c r="H9" s="3">
        <f t="shared" si="4"/>
        <v>1.3887912413184778</v>
      </c>
      <c r="I9" s="3">
        <f t="shared" si="5"/>
        <v>2.0099750623441399E-2</v>
      </c>
      <c r="J9" s="3">
        <f t="shared" si="6"/>
        <v>0.24937655860349128</v>
      </c>
      <c r="K9" s="6">
        <f t="shared" si="7"/>
        <v>5.0124066392621949E-3</v>
      </c>
    </row>
    <row r="10" spans="1:11">
      <c r="A10" s="2">
        <v>6</v>
      </c>
      <c r="B10" s="3">
        <f t="shared" si="0"/>
        <v>0.93300000000000005</v>
      </c>
      <c r="C10" s="3">
        <f t="shared" si="1"/>
        <v>6.6650000000000008E-3</v>
      </c>
      <c r="D10" s="5">
        <v>4.26</v>
      </c>
      <c r="E10" s="3">
        <v>8.5199999999999998E-2</v>
      </c>
      <c r="F10" s="5">
        <f t="shared" si="2"/>
        <v>4.0299999999999994</v>
      </c>
      <c r="G10" s="5">
        <f t="shared" si="3"/>
        <v>9.0200000000000002E-2</v>
      </c>
      <c r="H10" s="3">
        <f t="shared" si="4"/>
        <v>1.3937663759585914</v>
      </c>
      <c r="I10" s="3">
        <f t="shared" si="5"/>
        <v>2.2382133995037225E-2</v>
      </c>
      <c r="J10" s="3">
        <f t="shared" si="6"/>
        <v>0.24813895781637721</v>
      </c>
      <c r="K10" s="6">
        <f t="shared" si="7"/>
        <v>5.5538794032350437E-3</v>
      </c>
    </row>
    <row r="11" spans="1:11">
      <c r="A11" s="2">
        <v>7</v>
      </c>
      <c r="B11" s="3">
        <f t="shared" si="0"/>
        <v>1.0885</v>
      </c>
      <c r="C11" s="3">
        <f t="shared" si="1"/>
        <v>7.4425000000000003E-3</v>
      </c>
      <c r="D11" s="5">
        <v>-3.62</v>
      </c>
      <c r="E11" s="3">
        <v>7.2400000000000006E-2</v>
      </c>
      <c r="F11" s="5">
        <f t="shared" si="2"/>
        <v>3.85</v>
      </c>
      <c r="G11" s="5">
        <f t="shared" si="3"/>
        <v>7.740000000000001E-2</v>
      </c>
      <c r="H11" s="3">
        <f t="shared" si="4"/>
        <v>1.3480731482996928</v>
      </c>
      <c r="I11" s="3">
        <f t="shared" si="5"/>
        <v>2.0103896103896107E-2</v>
      </c>
      <c r="J11" s="3">
        <f t="shared" si="6"/>
        <v>0.25974025974025972</v>
      </c>
      <c r="K11" s="6">
        <f t="shared" si="7"/>
        <v>5.2217911958171697E-3</v>
      </c>
    </row>
    <row r="12" spans="1:11">
      <c r="A12" s="2">
        <v>8</v>
      </c>
      <c r="B12" s="3">
        <f t="shared" si="0"/>
        <v>1.244</v>
      </c>
      <c r="C12" s="3">
        <f t="shared" si="1"/>
        <v>8.2199999999999999E-3</v>
      </c>
      <c r="D12" s="5">
        <v>4.05</v>
      </c>
      <c r="E12" s="3">
        <v>8.1000000000000003E-2</v>
      </c>
      <c r="F12" s="5">
        <f t="shared" si="2"/>
        <v>3.82</v>
      </c>
      <c r="G12" s="5">
        <f t="shared" si="3"/>
        <v>8.6000000000000007E-2</v>
      </c>
      <c r="H12" s="3">
        <f t="shared" si="4"/>
        <v>1.3402504226184837</v>
      </c>
      <c r="I12" s="3">
        <f t="shared" si="5"/>
        <v>2.2513089005235604E-2</v>
      </c>
      <c r="J12" s="3">
        <f t="shared" si="6"/>
        <v>0.26178010471204188</v>
      </c>
      <c r="K12" s="6">
        <f t="shared" si="7"/>
        <v>5.8934787971820952E-3</v>
      </c>
    </row>
    <row r="13" spans="1:11">
      <c r="A13" s="2">
        <v>9</v>
      </c>
      <c r="B13" s="3">
        <f t="shared" si="0"/>
        <v>1.3995</v>
      </c>
      <c r="C13" s="3">
        <f t="shared" si="1"/>
        <v>8.9975000000000003E-3</v>
      </c>
      <c r="D13" s="5">
        <v>-3.46</v>
      </c>
      <c r="E13" s="3">
        <v>6.9199999999999998E-2</v>
      </c>
      <c r="F13" s="5">
        <f t="shared" si="2"/>
        <v>3.69</v>
      </c>
      <c r="G13" s="5">
        <f t="shared" si="3"/>
        <v>7.4200000000000002E-2</v>
      </c>
      <c r="H13" s="3">
        <f t="shared" si="4"/>
        <v>1.3056264580524357</v>
      </c>
      <c r="I13" s="3">
        <f t="shared" si="5"/>
        <v>2.0108401084010841E-2</v>
      </c>
      <c r="J13" s="3">
        <f t="shared" si="6"/>
        <v>0.2710027100271003</v>
      </c>
      <c r="K13" s="6">
        <f t="shared" si="7"/>
        <v>5.4494311880788193E-3</v>
      </c>
    </row>
    <row r="14" spans="1:11">
      <c r="A14" s="2">
        <v>10</v>
      </c>
      <c r="B14" s="3">
        <f t="shared" si="0"/>
        <v>1.5549999999999999</v>
      </c>
      <c r="C14" s="3">
        <f t="shared" si="1"/>
        <v>9.774999999999999E-3</v>
      </c>
      <c r="D14" s="5">
        <v>3.91</v>
      </c>
      <c r="E14" s="3">
        <v>7.8200000000000006E-2</v>
      </c>
      <c r="F14" s="5">
        <f t="shared" si="2"/>
        <v>3.68</v>
      </c>
      <c r="G14" s="5">
        <f t="shared" si="3"/>
        <v>8.320000000000001E-2</v>
      </c>
      <c r="H14" s="3">
        <f t="shared" si="4"/>
        <v>1.3029127521808397</v>
      </c>
      <c r="I14" s="3">
        <f t="shared" si="5"/>
        <v>2.2608695652173914E-2</v>
      </c>
      <c r="J14" s="3">
        <f t="shared" si="6"/>
        <v>0.27173913043478259</v>
      </c>
      <c r="K14" s="6">
        <f t="shared" si="7"/>
        <v>6.14366729678639E-3</v>
      </c>
    </row>
    <row r="15" spans="1:11">
      <c r="A15" s="2">
        <v>11</v>
      </c>
      <c r="B15" s="3">
        <f t="shared" si="0"/>
        <v>1.7104999999999999</v>
      </c>
      <c r="C15" s="3">
        <f t="shared" si="1"/>
        <v>1.0552499999999999E-2</v>
      </c>
      <c r="D15" s="5">
        <v>-3.32</v>
      </c>
      <c r="E15" s="3">
        <v>6.6400000000000001E-2</v>
      </c>
      <c r="F15" s="5">
        <f t="shared" si="2"/>
        <v>3.55</v>
      </c>
      <c r="G15" s="5">
        <f t="shared" si="3"/>
        <v>7.1400000000000005E-2</v>
      </c>
      <c r="H15" s="3">
        <f t="shared" si="4"/>
        <v>1.2669476034873244</v>
      </c>
      <c r="I15" s="3">
        <f t="shared" si="5"/>
        <v>2.0112676056338031E-2</v>
      </c>
      <c r="J15" s="3">
        <f t="shared" si="6"/>
        <v>0.28169014084507044</v>
      </c>
      <c r="K15" s="6">
        <f t="shared" si="7"/>
        <v>5.6655425510811356E-3</v>
      </c>
    </row>
    <row r="16" spans="1:11">
      <c r="A16" s="2">
        <v>12</v>
      </c>
      <c r="B16" s="3">
        <f t="shared" si="0"/>
        <v>1.8660000000000001</v>
      </c>
      <c r="C16" s="3">
        <f t="shared" si="1"/>
        <v>1.1330000000000002E-2</v>
      </c>
      <c r="D16" s="5">
        <v>3.77</v>
      </c>
      <c r="E16" s="3">
        <v>7.5399999999999995E-2</v>
      </c>
      <c r="F16" s="5">
        <f t="shared" si="2"/>
        <v>3.54</v>
      </c>
      <c r="G16" s="5">
        <f t="shared" si="3"/>
        <v>8.0399999999999999E-2</v>
      </c>
      <c r="H16" s="3">
        <f t="shared" si="4"/>
        <v>1.2641267271456831</v>
      </c>
      <c r="I16" s="3">
        <f t="shared" si="5"/>
        <v>2.271186440677966E-2</v>
      </c>
      <c r="J16" s="3">
        <f t="shared" si="6"/>
        <v>0.2824858757062147</v>
      </c>
      <c r="K16" s="6">
        <f t="shared" si="7"/>
        <v>6.41578090586996E-3</v>
      </c>
    </row>
    <row r="17" spans="1:11">
      <c r="A17" s="2">
        <v>13</v>
      </c>
      <c r="B17" s="3">
        <f t="shared" si="0"/>
        <v>2.0215000000000001</v>
      </c>
      <c r="C17" s="3">
        <f t="shared" si="1"/>
        <v>1.21075E-2</v>
      </c>
      <c r="D17" s="5">
        <v>-3.21</v>
      </c>
      <c r="E17" s="3">
        <v>6.4199999999999993E-2</v>
      </c>
      <c r="F17" s="5">
        <f t="shared" si="2"/>
        <v>3.44</v>
      </c>
      <c r="G17" s="5">
        <f t="shared" si="3"/>
        <v>6.9199999999999998E-2</v>
      </c>
      <c r="H17" s="3">
        <f t="shared" si="4"/>
        <v>1.235471471385307</v>
      </c>
      <c r="I17" s="3">
        <f t="shared" si="5"/>
        <v>2.0116279069767443E-2</v>
      </c>
      <c r="J17" s="3">
        <f t="shared" si="6"/>
        <v>0.29069767441860467</v>
      </c>
      <c r="K17" s="6">
        <f t="shared" si="7"/>
        <v>5.8477555435370475E-3</v>
      </c>
    </row>
    <row r="18" spans="1:11">
      <c r="A18" s="2">
        <v>14</v>
      </c>
      <c r="B18" s="3">
        <f t="shared" si="0"/>
        <v>2.177</v>
      </c>
      <c r="C18" s="3">
        <f t="shared" si="1"/>
        <v>1.2885000000000001E-2</v>
      </c>
      <c r="D18" s="5">
        <v>3.68</v>
      </c>
      <c r="E18" s="3">
        <v>7.3599999999999999E-2</v>
      </c>
      <c r="F18" s="5">
        <f t="shared" si="2"/>
        <v>3.45</v>
      </c>
      <c r="G18" s="5">
        <f t="shared" si="3"/>
        <v>7.8600000000000003E-2</v>
      </c>
      <c r="H18" s="3">
        <f t="shared" si="4"/>
        <v>1.2383742310432684</v>
      </c>
      <c r="I18" s="3">
        <f t="shared" si="5"/>
        <v>2.2782608695652174E-2</v>
      </c>
      <c r="J18" s="3">
        <f t="shared" si="6"/>
        <v>0.28985507246376813</v>
      </c>
      <c r="K18" s="6">
        <f t="shared" si="7"/>
        <v>6.6036546943919342E-3</v>
      </c>
    </row>
    <row r="19" spans="1:11">
      <c r="A19" s="2">
        <v>15</v>
      </c>
      <c r="B19" s="3">
        <f t="shared" si="0"/>
        <v>2.3325</v>
      </c>
      <c r="C19" s="3">
        <f t="shared" si="1"/>
        <v>1.3662500000000001E-2</v>
      </c>
      <c r="D19" s="5">
        <v>-3.18</v>
      </c>
      <c r="E19" s="3">
        <v>6.3600000000000004E-2</v>
      </c>
      <c r="F19" s="5">
        <f t="shared" si="2"/>
        <v>3.41</v>
      </c>
      <c r="G19" s="5">
        <f t="shared" si="3"/>
        <v>6.8600000000000008E-2</v>
      </c>
      <c r="H19" s="3">
        <f t="shared" si="4"/>
        <v>1.2267122912954254</v>
      </c>
      <c r="I19" s="3">
        <f t="shared" si="5"/>
        <v>2.0117302052785925E-2</v>
      </c>
      <c r="J19" s="3">
        <f t="shared" si="6"/>
        <v>0.29325513196480935</v>
      </c>
      <c r="K19" s="6">
        <f t="shared" si="7"/>
        <v>5.8995020682656666E-3</v>
      </c>
    </row>
    <row r="20" spans="1:11">
      <c r="A20" s="2">
        <v>16</v>
      </c>
      <c r="B20" s="3">
        <f t="shared" si="0"/>
        <v>2.488</v>
      </c>
      <c r="C20" s="3">
        <f t="shared" si="1"/>
        <v>1.444E-2</v>
      </c>
      <c r="D20" s="5">
        <v>3.58</v>
      </c>
      <c r="E20" s="3">
        <v>7.1599999999999997E-2</v>
      </c>
      <c r="F20" s="5">
        <f t="shared" si="2"/>
        <v>3.35</v>
      </c>
      <c r="G20" s="5">
        <f t="shared" si="3"/>
        <v>7.6600000000000001E-2</v>
      </c>
      <c r="H20" s="3">
        <f t="shared" si="4"/>
        <v>1.2089603458369751</v>
      </c>
      <c r="I20" s="3">
        <f t="shared" si="5"/>
        <v>2.2865671641791045E-2</v>
      </c>
      <c r="J20" s="3">
        <f t="shared" si="6"/>
        <v>0.29850746268656714</v>
      </c>
      <c r="K20" s="6">
        <f t="shared" si="7"/>
        <v>6.8255736244152371E-3</v>
      </c>
    </row>
    <row r="21" spans="1:11">
      <c r="A21" s="2">
        <v>17</v>
      </c>
      <c r="B21" s="5">
        <f t="shared" si="0"/>
        <v>2.6435</v>
      </c>
      <c r="C21" s="5">
        <f t="shared" si="1"/>
        <v>1.52175E-2</v>
      </c>
      <c r="D21" s="5">
        <v>-3.09</v>
      </c>
      <c r="E21" s="3">
        <v>6.1800000000000001E-2</v>
      </c>
      <c r="F21" s="5">
        <f t="shared" si="2"/>
        <v>3.32</v>
      </c>
      <c r="G21" s="5">
        <f t="shared" si="3"/>
        <v>6.6799999999999998E-2</v>
      </c>
      <c r="H21" s="3">
        <f t="shared" si="4"/>
        <v>1.199964782928397</v>
      </c>
      <c r="I21" s="3">
        <f t="shared" si="5"/>
        <v>2.0120481927710845E-2</v>
      </c>
      <c r="J21" s="3">
        <f t="shared" si="6"/>
        <v>0.30120481927710846</v>
      </c>
      <c r="K21" s="6">
        <f t="shared" si="7"/>
        <v>6.0603861228044715E-3</v>
      </c>
    </row>
    <row r="22" spans="1:11">
      <c r="A22" s="2">
        <v>18</v>
      </c>
      <c r="B22" s="5">
        <f t="shared" si="0"/>
        <v>2.7989999999999999</v>
      </c>
      <c r="C22" s="5">
        <f t="shared" si="1"/>
        <v>1.5995000000000002E-2</v>
      </c>
      <c r="D22" s="5">
        <v>3.5</v>
      </c>
      <c r="E22" s="3">
        <v>7.0000000000000007E-2</v>
      </c>
      <c r="F22" s="5">
        <f t="shared" si="2"/>
        <v>3.27</v>
      </c>
      <c r="G22" s="5">
        <f t="shared" si="3"/>
        <v>7.5000000000000011E-2</v>
      </c>
      <c r="H22" s="3">
        <f t="shared" si="4"/>
        <v>1.1847899849091621</v>
      </c>
      <c r="I22" s="3">
        <f t="shared" si="5"/>
        <v>2.2935779816513766E-2</v>
      </c>
      <c r="J22" s="3">
        <f t="shared" si="6"/>
        <v>0.3058103975535168</v>
      </c>
      <c r="K22" s="6">
        <f t="shared" si="7"/>
        <v>7.0139999438880015E-3</v>
      </c>
    </row>
    <row r="23" spans="1:11">
      <c r="A23" s="2">
        <v>19</v>
      </c>
      <c r="B23" s="5">
        <f t="shared" si="0"/>
        <v>2.9544999999999999</v>
      </c>
      <c r="C23" s="5">
        <f t="shared" si="1"/>
        <v>1.6772499999999999E-2</v>
      </c>
      <c r="D23" s="5">
        <v>-3.04</v>
      </c>
      <c r="E23" s="3">
        <v>6.08E-2</v>
      </c>
      <c r="F23" s="5">
        <f t="shared" si="2"/>
        <v>3.27</v>
      </c>
      <c r="G23" s="5">
        <f t="shared" si="3"/>
        <v>6.5799999999999997E-2</v>
      </c>
      <c r="H23" s="3">
        <f t="shared" si="4"/>
        <v>1.1847899849091621</v>
      </c>
      <c r="I23" s="3">
        <f t="shared" si="5"/>
        <v>2.0122324159021404E-2</v>
      </c>
      <c r="J23" s="3">
        <f t="shared" si="6"/>
        <v>0.3058103975535168</v>
      </c>
      <c r="K23" s="6">
        <f t="shared" si="7"/>
        <v>6.1536159507710724E-3</v>
      </c>
    </row>
    <row r="24" spans="1:11">
      <c r="A24" s="2">
        <v>20</v>
      </c>
      <c r="B24" s="5">
        <f t="shared" si="0"/>
        <v>3.11</v>
      </c>
      <c r="C24" s="5">
        <f t="shared" si="1"/>
        <v>1.755E-2</v>
      </c>
      <c r="D24" s="5">
        <v>3.42</v>
      </c>
      <c r="E24" s="3">
        <v>6.8400000000000002E-2</v>
      </c>
      <c r="F24" s="5">
        <f t="shared" si="2"/>
        <v>3.19</v>
      </c>
      <c r="G24" s="5">
        <f t="shared" si="3"/>
        <v>7.3400000000000007E-2</v>
      </c>
      <c r="H24" s="3">
        <f t="shared" si="4"/>
        <v>1.1600209167967532</v>
      </c>
      <c r="I24" s="3">
        <f t="shared" si="5"/>
        <v>2.3009404388714735E-2</v>
      </c>
      <c r="J24" s="3">
        <f t="shared" si="6"/>
        <v>0.31347962382445144</v>
      </c>
      <c r="K24" s="6">
        <f t="shared" si="7"/>
        <v>7.2129794321989767E-3</v>
      </c>
    </row>
    <row r="25" spans="1:11">
      <c r="A25" s="2">
        <v>21</v>
      </c>
      <c r="B25" s="5">
        <f t="shared" si="0"/>
        <v>3.2654999999999998</v>
      </c>
      <c r="C25" s="5">
        <f t="shared" si="1"/>
        <v>1.8327499999999997E-2</v>
      </c>
      <c r="D25" s="5">
        <v>-2.97</v>
      </c>
      <c r="E25" s="3">
        <v>5.9400000000000001E-2</v>
      </c>
      <c r="F25" s="5">
        <f t="shared" si="2"/>
        <v>3.2</v>
      </c>
      <c r="G25" s="5">
        <f t="shared" si="3"/>
        <v>6.4399999999999999E-2</v>
      </c>
      <c r="H25" s="3">
        <f t="shared" si="4"/>
        <v>1.1631508098056809</v>
      </c>
      <c r="I25" s="3">
        <f t="shared" si="5"/>
        <v>2.0124999999999997E-2</v>
      </c>
      <c r="J25" s="3">
        <f t="shared" si="6"/>
        <v>0.3125</v>
      </c>
      <c r="K25" s="6">
        <f t="shared" si="7"/>
        <v>6.2890624999999986E-3</v>
      </c>
    </row>
    <row r="26" spans="1:11">
      <c r="A26" s="2">
        <v>22</v>
      </c>
      <c r="B26" s="5">
        <f t="shared" si="0"/>
        <v>3.4209999999999998</v>
      </c>
      <c r="C26" s="5">
        <f t="shared" si="1"/>
        <v>1.9104999999999997E-2</v>
      </c>
      <c r="D26" s="5">
        <v>3.32</v>
      </c>
      <c r="E26" s="3">
        <v>6.6400000000000001E-2</v>
      </c>
      <c r="F26" s="5">
        <f t="shared" si="2"/>
        <v>3.09</v>
      </c>
      <c r="G26" s="5">
        <f t="shared" si="3"/>
        <v>7.1400000000000005E-2</v>
      </c>
      <c r="H26" s="3">
        <f t="shared" si="4"/>
        <v>1.1281710909096541</v>
      </c>
      <c r="I26" s="3">
        <f t="shared" si="5"/>
        <v>2.3106796116504857E-2</v>
      </c>
      <c r="J26" s="3">
        <f t="shared" si="6"/>
        <v>0.3236245954692557</v>
      </c>
      <c r="K26" s="6">
        <f t="shared" si="7"/>
        <v>7.4779275457944518E-3</v>
      </c>
    </row>
    <row r="27" spans="1:11">
      <c r="A27" s="2">
        <v>23</v>
      </c>
      <c r="B27" s="5">
        <f t="shared" si="0"/>
        <v>3.5764999999999998</v>
      </c>
      <c r="C27" s="5">
        <f t="shared" si="1"/>
        <v>1.9882499999999997E-2</v>
      </c>
      <c r="D27" s="5">
        <v>-2.92</v>
      </c>
      <c r="E27" s="3">
        <v>5.8400000000000001E-2</v>
      </c>
      <c r="F27" s="5">
        <f t="shared" si="2"/>
        <v>3.15</v>
      </c>
      <c r="G27" s="5">
        <f t="shared" si="3"/>
        <v>6.3399999999999998E-2</v>
      </c>
      <c r="H27" s="3">
        <f t="shared" si="4"/>
        <v>1.1474024528375417</v>
      </c>
      <c r="I27" s="3">
        <f t="shared" si="5"/>
        <v>2.0126984126984129E-2</v>
      </c>
      <c r="J27" s="3">
        <f t="shared" si="6"/>
        <v>0.31746031746031744</v>
      </c>
      <c r="K27" s="6">
        <f t="shared" si="7"/>
        <v>6.3895187704711516E-3</v>
      </c>
    </row>
    <row r="28" spans="1:11">
      <c r="A28" s="2">
        <v>24</v>
      </c>
      <c r="B28" s="5">
        <f t="shared" si="0"/>
        <v>3.7320000000000002</v>
      </c>
      <c r="C28" s="5">
        <f t="shared" si="1"/>
        <v>2.0660000000000005E-2</v>
      </c>
      <c r="D28" s="5">
        <v>3.29</v>
      </c>
      <c r="E28" s="3">
        <v>6.5799999999999997E-2</v>
      </c>
      <c r="F28" s="5">
        <f t="shared" si="2"/>
        <v>3.06</v>
      </c>
      <c r="G28" s="5">
        <f t="shared" si="3"/>
        <v>7.0800000000000002E-2</v>
      </c>
      <c r="H28" s="3">
        <f t="shared" si="4"/>
        <v>1.1184149159642893</v>
      </c>
      <c r="I28" s="3">
        <f t="shared" si="5"/>
        <v>2.3137254901960783E-2</v>
      </c>
      <c r="J28" s="3">
        <f t="shared" si="6"/>
        <v>0.32679738562091504</v>
      </c>
      <c r="K28" s="6">
        <f t="shared" si="7"/>
        <v>7.561194412405485E-3</v>
      </c>
    </row>
    <row r="29" spans="1:11">
      <c r="A29" s="2">
        <v>25</v>
      </c>
      <c r="B29" s="5">
        <f t="shared" si="0"/>
        <v>3.8875000000000002</v>
      </c>
      <c r="C29" s="5">
        <f t="shared" si="1"/>
        <v>2.1437499999999998E-2</v>
      </c>
      <c r="D29" s="5">
        <v>-2.89</v>
      </c>
      <c r="E29" s="3">
        <v>5.7799999999999997E-2</v>
      </c>
      <c r="F29" s="5">
        <f t="shared" si="2"/>
        <v>3.12</v>
      </c>
      <c r="G29" s="5">
        <f t="shared" si="3"/>
        <v>6.2799999999999995E-2</v>
      </c>
      <c r="H29" s="3">
        <f t="shared" si="4"/>
        <v>1.1378330018213911</v>
      </c>
      <c r="I29" s="3">
        <f t="shared" si="5"/>
        <v>2.0128205128205127E-2</v>
      </c>
      <c r="J29" s="3">
        <f t="shared" si="6"/>
        <v>0.32051282051282048</v>
      </c>
      <c r="K29" s="6">
        <f t="shared" si="7"/>
        <v>6.4513477975016425E-3</v>
      </c>
    </row>
    <row r="30" spans="1:11">
      <c r="A30" s="2">
        <v>26</v>
      </c>
      <c r="B30" s="5">
        <f t="shared" si="0"/>
        <v>4.0430000000000001</v>
      </c>
      <c r="C30" s="5">
        <f t="shared" si="1"/>
        <v>2.2214999999999999E-2</v>
      </c>
      <c r="D30" s="5">
        <v>3.16</v>
      </c>
      <c r="E30" s="3">
        <v>6.3200000000000006E-2</v>
      </c>
      <c r="F30" s="5">
        <f t="shared" si="2"/>
        <v>2.93</v>
      </c>
      <c r="G30" s="5">
        <f t="shared" si="3"/>
        <v>6.8200000000000011E-2</v>
      </c>
      <c r="H30" s="3">
        <f t="shared" si="4"/>
        <v>1.0750024230289761</v>
      </c>
      <c r="I30" s="3">
        <f t="shared" si="5"/>
        <v>2.3276450511945396E-2</v>
      </c>
      <c r="J30" s="3">
        <f t="shared" si="6"/>
        <v>0.34129692832764502</v>
      </c>
      <c r="K30" s="6">
        <f t="shared" si="7"/>
        <v>7.9441810620974034E-3</v>
      </c>
    </row>
    <row r="31" spans="1:11">
      <c r="A31" s="2">
        <v>27</v>
      </c>
      <c r="B31" s="5">
        <f t="shared" si="0"/>
        <v>4.1985000000000001</v>
      </c>
      <c r="C31" s="5">
        <f t="shared" si="1"/>
        <v>2.2992499999999999E-2</v>
      </c>
      <c r="D31" s="5">
        <v>-2.8</v>
      </c>
      <c r="E31" s="3">
        <v>5.6000000000000001E-2</v>
      </c>
      <c r="F31" s="5">
        <f t="shared" si="2"/>
        <v>3.03</v>
      </c>
      <c r="G31" s="5">
        <f t="shared" si="3"/>
        <v>6.0999999999999999E-2</v>
      </c>
      <c r="H31" s="3">
        <f t="shared" si="4"/>
        <v>1.1085626195212777</v>
      </c>
      <c r="I31" s="3">
        <f t="shared" si="5"/>
        <v>2.0132013201320131E-2</v>
      </c>
      <c r="J31" s="3">
        <f t="shared" si="6"/>
        <v>0.33003300330033003</v>
      </c>
      <c r="K31" s="6">
        <f t="shared" si="7"/>
        <v>6.6442287793135749E-3</v>
      </c>
    </row>
    <row r="32" spans="1:11">
      <c r="A32" s="2">
        <v>28</v>
      </c>
      <c r="B32" s="5">
        <f t="shared" si="0"/>
        <v>4.3540000000000001</v>
      </c>
      <c r="C32" s="5">
        <f t="shared" si="1"/>
        <v>2.3769999999999999E-2</v>
      </c>
      <c r="D32" s="5">
        <v>3.12</v>
      </c>
      <c r="E32" s="3">
        <v>6.2399999999999997E-2</v>
      </c>
      <c r="F32" s="5">
        <f t="shared" si="2"/>
        <v>2.89</v>
      </c>
      <c r="G32" s="5">
        <f t="shared" si="3"/>
        <v>6.7400000000000002E-2</v>
      </c>
      <c r="H32" s="3">
        <f t="shared" si="4"/>
        <v>1.0612565021243408</v>
      </c>
      <c r="I32" s="3">
        <f t="shared" si="5"/>
        <v>2.3321799307958475E-2</v>
      </c>
      <c r="J32" s="3">
        <f t="shared" si="6"/>
        <v>0.34602076124567471</v>
      </c>
      <c r="K32" s="6">
        <f t="shared" si="7"/>
        <v>8.0698267501586422E-3</v>
      </c>
    </row>
    <row r="34" spans="1:11" ht="17">
      <c r="A34" s="11" t="s">
        <v>8</v>
      </c>
      <c r="B34" s="11"/>
      <c r="C34" s="10"/>
      <c r="D34" s="2">
        <v>0.23</v>
      </c>
      <c r="E34" s="2">
        <v>5.0000000000000001E-3</v>
      </c>
      <c r="H34" s="7" t="s">
        <v>9</v>
      </c>
      <c r="I34" s="4">
        <v>53.4</v>
      </c>
      <c r="J34" s="7"/>
      <c r="K34" s="4"/>
    </row>
    <row r="35" spans="1:11" ht="17">
      <c r="H35" s="7" t="s">
        <v>11</v>
      </c>
      <c r="I35" s="5">
        <v>10.25</v>
      </c>
      <c r="J35" s="8" t="s">
        <v>12</v>
      </c>
      <c r="K35" s="4">
        <f>SQRT(2000*I35/I34)</f>
        <v>19.593241974878541</v>
      </c>
    </row>
    <row r="36" spans="1:11">
      <c r="H36" s="7" t="s">
        <v>13</v>
      </c>
      <c r="I36" s="3">
        <v>0.311</v>
      </c>
      <c r="J36" s="8"/>
      <c r="K36" s="12"/>
    </row>
    <row r="65" spans="6:18" ht="15">
      <c r="F65" s="7" t="s">
        <v>14</v>
      </c>
      <c r="H65" s="7" t="s">
        <v>15</v>
      </c>
      <c r="I65" s="12">
        <v>1.7899999999999999E-2</v>
      </c>
      <c r="O65" s="7" t="s">
        <v>16</v>
      </c>
      <c r="Q65" s="7" t="s">
        <v>17</v>
      </c>
      <c r="R65" s="2">
        <v>1.11E-2</v>
      </c>
    </row>
    <row r="66" spans="6:18">
      <c r="F66" s="9" t="s">
        <v>21</v>
      </c>
      <c r="G66" s="10"/>
      <c r="H66" s="10"/>
      <c r="I66" s="10"/>
      <c r="O66" s="9" t="s">
        <v>22</v>
      </c>
      <c r="P66" s="10"/>
      <c r="Q66" s="10"/>
      <c r="R66" s="10"/>
    </row>
  </sheetData>
  <printOptions gridLines="1" gridLinesSet="0"/>
  <pageMargins left="0.75" right="0.75" top="1" bottom="1" header="0.4921259845" footer="0.4921259845"/>
  <pageSetup paperSize="0" scale="68" fitToWidth="2" orientation="portrait" horizontalDpi="4294967292" verticalDpi="4294967292"/>
  <headerFooter>
    <oddHeader>&amp;A</oddHeader>
    <oddFooter>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80"/>
  <sheetViews>
    <sheetView workbookViewId="0">
      <selection activeCell="M71" sqref="M71"/>
    </sheetView>
  </sheetViews>
  <sheetFormatPr baseColWidth="10" defaultRowHeight="13" x14ac:dyDescent="0"/>
  <cols>
    <col min="1" max="2" width="7.7109375" customWidth="1"/>
    <col min="3" max="3" width="5.5703125" customWidth="1"/>
    <col min="4" max="4" width="8" customWidth="1"/>
    <col min="5" max="5" width="7.85546875" customWidth="1"/>
    <col min="6" max="6" width="13.28515625" customWidth="1"/>
    <col min="7" max="7" width="5.5703125" customWidth="1"/>
    <col min="8" max="8" width="13.42578125" customWidth="1"/>
    <col min="9" max="9" width="6.85546875" customWidth="1"/>
    <col min="10" max="10" width="11.85546875" customWidth="1"/>
    <col min="11" max="13" width="7.5703125" customWidth="1"/>
  </cols>
  <sheetData>
    <row r="1" spans="1:13" ht="18">
      <c r="A1" s="1" t="s">
        <v>20</v>
      </c>
      <c r="B1" s="1"/>
    </row>
    <row r="3" spans="1:13" ht="17">
      <c r="A3" s="7" t="s">
        <v>1</v>
      </c>
      <c r="B3" s="7" t="s">
        <v>2</v>
      </c>
      <c r="C3" s="7" t="s">
        <v>3</v>
      </c>
      <c r="D3" s="7" t="s">
        <v>4</v>
      </c>
      <c r="E3" s="7" t="s">
        <v>3</v>
      </c>
      <c r="F3" s="7" t="s">
        <v>5</v>
      </c>
      <c r="G3" s="7" t="s">
        <v>3</v>
      </c>
      <c r="H3" s="7" t="s">
        <v>6</v>
      </c>
      <c r="I3" s="7" t="s">
        <v>3</v>
      </c>
      <c r="J3" s="7" t="s">
        <v>7</v>
      </c>
      <c r="K3" s="7" t="s">
        <v>3</v>
      </c>
      <c r="L3" s="7"/>
      <c r="M3" s="7"/>
    </row>
    <row r="4" spans="1:13">
      <c r="A4" s="2">
        <v>0</v>
      </c>
      <c r="B4" s="3">
        <f t="shared" ref="B4:B46" si="0">$I$50*A4/2</f>
        <v>0</v>
      </c>
      <c r="C4" s="3">
        <f t="shared" ref="C4:C45" si="1">0.002+0.005*B4</f>
        <v>2E-3</v>
      </c>
      <c r="D4" s="5">
        <v>4.62</v>
      </c>
      <c r="E4" s="3">
        <v>9.2399999999999996E-2</v>
      </c>
      <c r="F4" s="5">
        <f t="shared" ref="F4:F46" si="2">ABS(D4-$D$48)</f>
        <v>4.7700000000000005</v>
      </c>
      <c r="G4" s="5">
        <f t="shared" ref="G4:G46" si="3">E4+$E$48</f>
        <v>9.74E-2</v>
      </c>
      <c r="H4" s="3">
        <f t="shared" ref="H4:H45" si="4">LN(F4)</f>
        <v>1.5623463049002499</v>
      </c>
      <c r="I4" s="3">
        <f t="shared" ref="I4:I45" si="5">G4/F4</f>
        <v>2.041928721174004E-2</v>
      </c>
      <c r="J4" s="3">
        <f t="shared" ref="J4:J45" si="6">1/F4</f>
        <v>0.20964360587002095</v>
      </c>
      <c r="K4" s="6">
        <f t="shared" ref="K4:K45" si="7">G4/F4^2</f>
        <v>4.2807730003647879E-3</v>
      </c>
      <c r="L4" s="6"/>
      <c r="M4" s="6"/>
    </row>
    <row r="5" spans="1:13">
      <c r="A5" s="2">
        <v>1</v>
      </c>
      <c r="B5" s="3">
        <f t="shared" si="0"/>
        <v>0.20749999999999999</v>
      </c>
      <c r="C5" s="3">
        <f t="shared" si="1"/>
        <v>3.0375000000000003E-3</v>
      </c>
      <c r="D5" s="5">
        <v>-4.97</v>
      </c>
      <c r="E5" s="3">
        <v>9.9400000000000002E-2</v>
      </c>
      <c r="F5" s="5">
        <f t="shared" si="2"/>
        <v>4.8199999999999994</v>
      </c>
      <c r="G5" s="5">
        <f t="shared" si="3"/>
        <v>0.10440000000000001</v>
      </c>
      <c r="H5" s="3">
        <f t="shared" si="4"/>
        <v>1.5727739280625088</v>
      </c>
      <c r="I5" s="3">
        <f t="shared" si="5"/>
        <v>2.1659751037344403E-2</v>
      </c>
      <c r="J5" s="3">
        <f t="shared" si="6"/>
        <v>0.2074688796680498</v>
      </c>
      <c r="K5" s="6">
        <f t="shared" si="7"/>
        <v>4.4937242816067233E-3</v>
      </c>
      <c r="L5" s="6"/>
      <c r="M5" s="6"/>
    </row>
    <row r="6" spans="1:13">
      <c r="A6" s="2">
        <v>2</v>
      </c>
      <c r="B6" s="3">
        <f t="shared" si="0"/>
        <v>0.41499999999999998</v>
      </c>
      <c r="C6" s="3">
        <f t="shared" si="1"/>
        <v>4.0750000000000005E-3</v>
      </c>
      <c r="D6" s="5">
        <v>4.4400000000000004</v>
      </c>
      <c r="E6" s="3">
        <v>8.8800000000000004E-2</v>
      </c>
      <c r="F6" s="5">
        <f t="shared" si="2"/>
        <v>4.5900000000000007</v>
      </c>
      <c r="G6" s="5">
        <f t="shared" si="3"/>
        <v>9.3800000000000008E-2</v>
      </c>
      <c r="H6" s="3">
        <f t="shared" si="4"/>
        <v>1.5238800240724539</v>
      </c>
      <c r="I6" s="3">
        <f t="shared" si="5"/>
        <v>2.0435729847494553E-2</v>
      </c>
      <c r="J6" s="3">
        <f t="shared" si="6"/>
        <v>0.21786492374727665</v>
      </c>
      <c r="K6" s="6">
        <f t="shared" si="7"/>
        <v>4.4522287249443458E-3</v>
      </c>
      <c r="L6" s="6"/>
      <c r="M6" s="6"/>
    </row>
    <row r="7" spans="1:13">
      <c r="A7" s="2">
        <v>3</v>
      </c>
      <c r="B7" s="3">
        <f t="shared" si="0"/>
        <v>0.62249999999999994</v>
      </c>
      <c r="C7" s="3">
        <f t="shared" si="1"/>
        <v>5.1124999999999999E-3</v>
      </c>
      <c r="D7" s="5">
        <v>-4.79</v>
      </c>
      <c r="E7" s="3">
        <v>9.5799999999999996E-2</v>
      </c>
      <c r="F7" s="5">
        <f t="shared" si="2"/>
        <v>4.6399999999999997</v>
      </c>
      <c r="G7" s="5">
        <f t="shared" si="3"/>
        <v>0.1008</v>
      </c>
      <c r="H7" s="3">
        <f t="shared" si="4"/>
        <v>1.5347143662381639</v>
      </c>
      <c r="I7" s="3">
        <f t="shared" si="5"/>
        <v>2.1724137931034483E-2</v>
      </c>
      <c r="J7" s="3">
        <f t="shared" si="6"/>
        <v>0.21551724137931036</v>
      </c>
      <c r="K7" s="6">
        <f t="shared" si="7"/>
        <v>4.6819262782401908E-3</v>
      </c>
      <c r="L7" s="6"/>
      <c r="M7" s="6"/>
    </row>
    <row r="8" spans="1:13">
      <c r="A8" s="2">
        <v>4</v>
      </c>
      <c r="B8" s="3">
        <f t="shared" si="0"/>
        <v>0.83</v>
      </c>
      <c r="C8" s="3">
        <f t="shared" si="1"/>
        <v>6.1500000000000001E-3</v>
      </c>
      <c r="D8" s="5">
        <v>4.29</v>
      </c>
      <c r="E8" s="3">
        <v>8.5800000000000001E-2</v>
      </c>
      <c r="F8" s="5">
        <f t="shared" si="2"/>
        <v>4.4400000000000004</v>
      </c>
      <c r="G8" s="5">
        <f t="shared" si="3"/>
        <v>9.0800000000000006E-2</v>
      </c>
      <c r="H8" s="3">
        <f t="shared" si="4"/>
        <v>1.4906543764441336</v>
      </c>
      <c r="I8" s="3">
        <f t="shared" si="5"/>
        <v>2.045045045045045E-2</v>
      </c>
      <c r="J8" s="3">
        <f t="shared" si="6"/>
        <v>0.2252252252252252</v>
      </c>
      <c r="K8" s="6">
        <f t="shared" si="7"/>
        <v>4.6059573086600107E-3</v>
      </c>
      <c r="L8" s="6"/>
      <c r="M8" s="6"/>
    </row>
    <row r="9" spans="1:13">
      <c r="A9" s="2">
        <v>5</v>
      </c>
      <c r="B9" s="3">
        <f t="shared" si="0"/>
        <v>1.0374999999999999</v>
      </c>
      <c r="C9" s="3">
        <f t="shared" si="1"/>
        <v>7.1874999999999994E-3</v>
      </c>
      <c r="D9" s="5">
        <v>-4.58</v>
      </c>
      <c r="E9" s="3">
        <v>9.1600000000000001E-2</v>
      </c>
      <c r="F9" s="5">
        <f t="shared" si="2"/>
        <v>4.43</v>
      </c>
      <c r="G9" s="5">
        <f t="shared" si="3"/>
        <v>9.6600000000000005E-2</v>
      </c>
      <c r="H9" s="3">
        <f t="shared" si="4"/>
        <v>1.4883995840570443</v>
      </c>
      <c r="I9" s="3">
        <f t="shared" si="5"/>
        <v>2.1805869074492102E-2</v>
      </c>
      <c r="J9" s="3">
        <f t="shared" si="6"/>
        <v>0.22573363431151244</v>
      </c>
      <c r="K9" s="6">
        <f t="shared" si="7"/>
        <v>4.922318075506118E-3</v>
      </c>
      <c r="L9" s="6"/>
      <c r="M9" s="6"/>
    </row>
    <row r="10" spans="1:13">
      <c r="A10" s="2">
        <v>6</v>
      </c>
      <c r="B10" s="3">
        <f t="shared" si="0"/>
        <v>1.2449999999999999</v>
      </c>
      <c r="C10" s="3">
        <f t="shared" si="1"/>
        <v>8.2249999999999997E-3</v>
      </c>
      <c r="D10" s="5">
        <v>4.12</v>
      </c>
      <c r="E10" s="3">
        <v>8.2400000000000001E-2</v>
      </c>
      <c r="F10" s="5">
        <f t="shared" si="2"/>
        <v>4.2700000000000005</v>
      </c>
      <c r="G10" s="5">
        <f t="shared" si="3"/>
        <v>8.7400000000000005E-2</v>
      </c>
      <c r="H10" s="3">
        <f t="shared" si="4"/>
        <v>1.4516138272405332</v>
      </c>
      <c r="I10" s="3">
        <f t="shared" si="5"/>
        <v>2.0468384074941452E-2</v>
      </c>
      <c r="J10" s="3">
        <f t="shared" si="6"/>
        <v>0.23419203747072598</v>
      </c>
      <c r="K10" s="6">
        <f t="shared" si="7"/>
        <v>4.7935325702438986E-3</v>
      </c>
      <c r="L10" s="6"/>
      <c r="M10" s="6"/>
    </row>
    <row r="11" spans="1:13">
      <c r="A11" s="2">
        <v>7</v>
      </c>
      <c r="B11" s="3">
        <f t="shared" si="0"/>
        <v>1.4524999999999999</v>
      </c>
      <c r="C11" s="3">
        <f t="shared" si="1"/>
        <v>9.2624999999999999E-3</v>
      </c>
      <c r="D11" s="5">
        <v>-4.4400000000000004</v>
      </c>
      <c r="E11" s="3">
        <v>8.8800000000000004E-2</v>
      </c>
      <c r="F11" s="5">
        <f t="shared" si="2"/>
        <v>4.29</v>
      </c>
      <c r="G11" s="5">
        <f t="shared" si="3"/>
        <v>9.3800000000000008E-2</v>
      </c>
      <c r="H11" s="3">
        <f t="shared" si="4"/>
        <v>1.4562867329399256</v>
      </c>
      <c r="I11" s="3">
        <f t="shared" si="5"/>
        <v>2.1864801864801865E-2</v>
      </c>
      <c r="J11" s="3">
        <f t="shared" si="6"/>
        <v>0.23310023310023309</v>
      </c>
      <c r="K11" s="6">
        <f t="shared" si="7"/>
        <v>5.096690411375727E-3</v>
      </c>
      <c r="L11" s="6"/>
      <c r="M11" s="6"/>
    </row>
    <row r="12" spans="1:13">
      <c r="A12" s="2">
        <v>8</v>
      </c>
      <c r="B12" s="3">
        <f t="shared" si="0"/>
        <v>1.66</v>
      </c>
      <c r="C12" s="3">
        <f t="shared" si="1"/>
        <v>1.03E-2</v>
      </c>
      <c r="D12" s="5">
        <v>3.97</v>
      </c>
      <c r="E12" s="3">
        <v>7.9399999999999998E-2</v>
      </c>
      <c r="F12" s="5">
        <f t="shared" si="2"/>
        <v>4.12</v>
      </c>
      <c r="G12" s="5">
        <f t="shared" si="3"/>
        <v>8.4400000000000003E-2</v>
      </c>
      <c r="H12" s="3">
        <f t="shared" si="4"/>
        <v>1.4158531633614351</v>
      </c>
      <c r="I12" s="3">
        <f t="shared" si="5"/>
        <v>2.0485436893203885E-2</v>
      </c>
      <c r="J12" s="3">
        <f t="shared" si="6"/>
        <v>0.24271844660194175</v>
      </c>
      <c r="K12" s="6">
        <f t="shared" si="7"/>
        <v>4.9721934206805544E-3</v>
      </c>
      <c r="L12" s="6"/>
      <c r="M12" s="6"/>
    </row>
    <row r="13" spans="1:13">
      <c r="A13" s="2">
        <v>9</v>
      </c>
      <c r="B13" s="3">
        <f t="shared" si="0"/>
        <v>1.8674999999999999</v>
      </c>
      <c r="C13" s="3">
        <f t="shared" si="1"/>
        <v>1.13375E-2</v>
      </c>
      <c r="D13" s="5">
        <v>-4.29</v>
      </c>
      <c r="E13" s="3">
        <v>8.5800000000000001E-2</v>
      </c>
      <c r="F13" s="5">
        <f t="shared" si="2"/>
        <v>4.1399999999999997</v>
      </c>
      <c r="G13" s="5">
        <f t="shared" si="3"/>
        <v>9.0800000000000006E-2</v>
      </c>
      <c r="H13" s="3">
        <f t="shared" si="4"/>
        <v>1.4206957878372228</v>
      </c>
      <c r="I13" s="3">
        <f t="shared" si="5"/>
        <v>2.1932367149758457E-2</v>
      </c>
      <c r="J13" s="3">
        <f t="shared" si="6"/>
        <v>0.24154589371980678</v>
      </c>
      <c r="K13" s="6">
        <f t="shared" si="7"/>
        <v>5.2976732245793379E-3</v>
      </c>
      <c r="L13" s="6"/>
      <c r="M13" s="6"/>
    </row>
    <row r="14" spans="1:13">
      <c r="A14" s="2">
        <v>10</v>
      </c>
      <c r="B14" s="3">
        <f t="shared" si="0"/>
        <v>2.0749999999999997</v>
      </c>
      <c r="C14" s="3">
        <f t="shared" si="1"/>
        <v>1.2374999999999999E-2</v>
      </c>
      <c r="D14" s="5">
        <v>3.81</v>
      </c>
      <c r="E14" s="3">
        <v>7.6200000000000004E-2</v>
      </c>
      <c r="F14" s="5">
        <f t="shared" si="2"/>
        <v>3.96</v>
      </c>
      <c r="G14" s="5">
        <f t="shared" si="3"/>
        <v>8.1200000000000008E-2</v>
      </c>
      <c r="H14" s="3">
        <f t="shared" si="4"/>
        <v>1.3762440252663892</v>
      </c>
      <c r="I14" s="3">
        <f t="shared" si="5"/>
        <v>2.0505050505050509E-2</v>
      </c>
      <c r="J14" s="3">
        <f t="shared" si="6"/>
        <v>0.25252525252525254</v>
      </c>
      <c r="K14" s="6">
        <f t="shared" si="7"/>
        <v>5.178043056830936E-3</v>
      </c>
      <c r="L14" s="6"/>
      <c r="M14" s="6"/>
    </row>
    <row r="15" spans="1:13">
      <c r="A15" s="2">
        <v>11</v>
      </c>
      <c r="B15" s="3">
        <f t="shared" si="0"/>
        <v>2.2824999999999998</v>
      </c>
      <c r="C15" s="3">
        <f t="shared" si="1"/>
        <v>1.3412499999999999E-2</v>
      </c>
      <c r="D15" s="5">
        <v>-4.18</v>
      </c>
      <c r="E15" s="3">
        <v>8.3599999999999994E-2</v>
      </c>
      <c r="F15" s="5">
        <f t="shared" si="2"/>
        <v>4.0299999999999994</v>
      </c>
      <c r="G15" s="5">
        <f t="shared" si="3"/>
        <v>8.8599999999999998E-2</v>
      </c>
      <c r="H15" s="3">
        <f t="shared" si="4"/>
        <v>1.3937663759585914</v>
      </c>
      <c r="I15" s="3">
        <f t="shared" si="5"/>
        <v>2.1985111662531021E-2</v>
      </c>
      <c r="J15" s="3">
        <f t="shared" si="6"/>
        <v>0.24813895781637721</v>
      </c>
      <c r="K15" s="6">
        <f t="shared" si="7"/>
        <v>5.4553626954171267E-3</v>
      </c>
      <c r="L15" s="6"/>
      <c r="M15" s="6"/>
    </row>
    <row r="16" spans="1:13">
      <c r="A16" s="2">
        <v>12</v>
      </c>
      <c r="B16" s="3">
        <f t="shared" si="0"/>
        <v>2.4899999999999998</v>
      </c>
      <c r="C16" s="3">
        <f t="shared" si="1"/>
        <v>1.4449999999999999E-2</v>
      </c>
      <c r="D16" s="5">
        <v>3.7</v>
      </c>
      <c r="E16" s="3">
        <v>7.3999999999999996E-2</v>
      </c>
      <c r="F16" s="5">
        <f t="shared" si="2"/>
        <v>3.85</v>
      </c>
      <c r="G16" s="5">
        <f t="shared" si="3"/>
        <v>7.9000000000000001E-2</v>
      </c>
      <c r="H16" s="3">
        <f t="shared" si="4"/>
        <v>1.3480731482996928</v>
      </c>
      <c r="I16" s="3">
        <f t="shared" si="5"/>
        <v>2.0519480519480521E-2</v>
      </c>
      <c r="J16" s="3">
        <f t="shared" si="6"/>
        <v>0.25974025974025972</v>
      </c>
      <c r="K16" s="6">
        <f t="shared" si="7"/>
        <v>5.3297351998650693E-3</v>
      </c>
      <c r="L16" s="6"/>
      <c r="M16" s="6"/>
    </row>
    <row r="17" spans="1:13">
      <c r="A17" s="2">
        <v>13</v>
      </c>
      <c r="B17" s="3">
        <f t="shared" si="0"/>
        <v>2.6974999999999998</v>
      </c>
      <c r="C17" s="3">
        <f t="shared" si="1"/>
        <v>1.54875E-2</v>
      </c>
      <c r="D17" s="5">
        <v>-4.03</v>
      </c>
      <c r="E17" s="3">
        <v>8.0600000000000005E-2</v>
      </c>
      <c r="F17" s="5">
        <f t="shared" si="2"/>
        <v>3.8800000000000003</v>
      </c>
      <c r="G17" s="5">
        <f t="shared" si="3"/>
        <v>8.5600000000000009E-2</v>
      </c>
      <c r="H17" s="3">
        <f t="shared" si="4"/>
        <v>1.3558351536351823</v>
      </c>
      <c r="I17" s="3">
        <f t="shared" si="5"/>
        <v>2.2061855670103093E-2</v>
      </c>
      <c r="J17" s="3">
        <f t="shared" si="6"/>
        <v>0.25773195876288657</v>
      </c>
      <c r="K17" s="6">
        <f t="shared" si="7"/>
        <v>5.6860452757997657E-3</v>
      </c>
      <c r="L17" s="6"/>
      <c r="M17" s="6"/>
    </row>
    <row r="18" spans="1:13">
      <c r="A18" s="2">
        <v>14</v>
      </c>
      <c r="B18" s="5">
        <f t="shared" si="0"/>
        <v>2.9049999999999998</v>
      </c>
      <c r="C18" s="5">
        <f t="shared" si="1"/>
        <v>1.6524999999999998E-2</v>
      </c>
      <c r="D18" s="5">
        <v>3.59</v>
      </c>
      <c r="E18" s="3">
        <v>7.1800000000000003E-2</v>
      </c>
      <c r="F18" s="5">
        <f t="shared" si="2"/>
        <v>3.7399999999999998</v>
      </c>
      <c r="G18" s="5">
        <f t="shared" si="3"/>
        <v>7.6800000000000007E-2</v>
      </c>
      <c r="H18" s="3">
        <f t="shared" si="4"/>
        <v>1.3190856114264404</v>
      </c>
      <c r="I18" s="3">
        <f t="shared" si="5"/>
        <v>2.0534759358288773E-2</v>
      </c>
      <c r="J18" s="3">
        <f t="shared" si="6"/>
        <v>0.26737967914438504</v>
      </c>
      <c r="K18" s="6">
        <f t="shared" si="7"/>
        <v>5.4905773685264099E-3</v>
      </c>
      <c r="L18" s="6"/>
      <c r="M18" s="6"/>
    </row>
    <row r="19" spans="1:13">
      <c r="A19" s="2">
        <v>15</v>
      </c>
      <c r="B19" s="5">
        <f t="shared" si="0"/>
        <v>3.1124999999999998</v>
      </c>
      <c r="C19" s="5">
        <f t="shared" si="1"/>
        <v>1.7562500000000002E-2</v>
      </c>
      <c r="D19" s="5">
        <v>-3.96</v>
      </c>
      <c r="E19" s="3">
        <v>7.9200000000000007E-2</v>
      </c>
      <c r="F19" s="5">
        <f t="shared" si="2"/>
        <v>3.81</v>
      </c>
      <c r="G19" s="5">
        <f t="shared" si="3"/>
        <v>8.4200000000000011E-2</v>
      </c>
      <c r="H19" s="3">
        <f t="shared" si="4"/>
        <v>1.3376291891386096</v>
      </c>
      <c r="I19" s="3">
        <f t="shared" si="5"/>
        <v>2.2099737532808403E-2</v>
      </c>
      <c r="J19" s="3">
        <f t="shared" si="6"/>
        <v>0.26246719160104987</v>
      </c>
      <c r="K19" s="6">
        <f t="shared" si="7"/>
        <v>5.8004560453565361E-3</v>
      </c>
      <c r="L19" s="6"/>
      <c r="M19" s="6"/>
    </row>
    <row r="20" spans="1:13">
      <c r="A20" s="2">
        <v>16</v>
      </c>
      <c r="B20" s="5">
        <f t="shared" si="0"/>
        <v>3.32</v>
      </c>
      <c r="C20" s="5">
        <f t="shared" si="1"/>
        <v>1.8599999999999998E-2</v>
      </c>
      <c r="D20" s="5">
        <v>3.5</v>
      </c>
      <c r="E20" s="3">
        <v>7.0000000000000007E-2</v>
      </c>
      <c r="F20" s="5">
        <f t="shared" si="2"/>
        <v>3.65</v>
      </c>
      <c r="G20" s="5">
        <f t="shared" si="3"/>
        <v>7.5000000000000011E-2</v>
      </c>
      <c r="H20" s="3">
        <f t="shared" si="4"/>
        <v>1.2947271675944001</v>
      </c>
      <c r="I20" s="3">
        <f t="shared" si="5"/>
        <v>2.0547945205479454E-2</v>
      </c>
      <c r="J20" s="3">
        <f t="shared" si="6"/>
        <v>0.27397260273972601</v>
      </c>
      <c r="K20" s="6">
        <f t="shared" si="7"/>
        <v>5.6295740288984809E-3</v>
      </c>
      <c r="L20" s="6"/>
      <c r="M20" s="6"/>
    </row>
    <row r="21" spans="1:13">
      <c r="A21" s="2">
        <v>17</v>
      </c>
      <c r="B21" s="5">
        <f t="shared" si="0"/>
        <v>3.5274999999999999</v>
      </c>
      <c r="C21" s="5">
        <f t="shared" si="1"/>
        <v>1.9637500000000002E-2</v>
      </c>
      <c r="D21" s="5">
        <v>-3.83</v>
      </c>
      <c r="E21" s="3">
        <v>7.6600000000000001E-2</v>
      </c>
      <c r="F21" s="5">
        <f t="shared" si="2"/>
        <v>3.68</v>
      </c>
      <c r="G21" s="5">
        <f t="shared" si="3"/>
        <v>8.1600000000000006E-2</v>
      </c>
      <c r="H21" s="3">
        <f t="shared" si="4"/>
        <v>1.3029127521808397</v>
      </c>
      <c r="I21" s="3">
        <f t="shared" si="5"/>
        <v>2.2173913043478263E-2</v>
      </c>
      <c r="J21" s="3">
        <f t="shared" si="6"/>
        <v>0.27173913043478259</v>
      </c>
      <c r="K21" s="6">
        <f t="shared" si="7"/>
        <v>6.0255198487712668E-3</v>
      </c>
      <c r="L21" s="6"/>
      <c r="M21" s="6"/>
    </row>
    <row r="22" spans="1:13">
      <c r="A22" s="2">
        <v>18</v>
      </c>
      <c r="B22" s="5">
        <f t="shared" si="0"/>
        <v>3.7349999999999999</v>
      </c>
      <c r="C22" s="5">
        <f t="shared" si="1"/>
        <v>2.0674999999999999E-2</v>
      </c>
      <c r="D22" s="5">
        <v>3.4</v>
      </c>
      <c r="E22" s="3">
        <v>6.8000000000000005E-2</v>
      </c>
      <c r="F22" s="5">
        <f t="shared" si="2"/>
        <v>3.55</v>
      </c>
      <c r="G22" s="5">
        <f t="shared" si="3"/>
        <v>7.3000000000000009E-2</v>
      </c>
      <c r="H22" s="3">
        <f t="shared" si="4"/>
        <v>1.2669476034873244</v>
      </c>
      <c r="I22" s="3">
        <f t="shared" si="5"/>
        <v>2.0563380281690146E-2</v>
      </c>
      <c r="J22" s="3">
        <f t="shared" si="6"/>
        <v>0.28169014084507044</v>
      </c>
      <c r="K22" s="6">
        <f t="shared" si="7"/>
        <v>5.7925014878000411E-3</v>
      </c>
      <c r="L22" s="6"/>
      <c r="M22" s="6"/>
    </row>
    <row r="23" spans="1:13">
      <c r="A23" s="2">
        <v>19</v>
      </c>
      <c r="B23" s="5">
        <f t="shared" si="0"/>
        <v>3.9424999999999999</v>
      </c>
      <c r="C23" s="5">
        <f t="shared" si="1"/>
        <v>2.1712500000000003E-2</v>
      </c>
      <c r="D23" s="5">
        <v>-3.73</v>
      </c>
      <c r="E23" s="3">
        <v>7.46E-2</v>
      </c>
      <c r="F23" s="5">
        <f t="shared" si="2"/>
        <v>3.58</v>
      </c>
      <c r="G23" s="5">
        <f t="shared" si="3"/>
        <v>7.9600000000000004E-2</v>
      </c>
      <c r="H23" s="3">
        <f t="shared" si="4"/>
        <v>1.275362800412609</v>
      </c>
      <c r="I23" s="3">
        <f t="shared" si="5"/>
        <v>2.2234636871508381E-2</v>
      </c>
      <c r="J23" s="3">
        <f t="shared" si="6"/>
        <v>0.27932960893854747</v>
      </c>
      <c r="K23" s="6">
        <f t="shared" si="7"/>
        <v>6.2107924222090452E-3</v>
      </c>
      <c r="L23" s="6"/>
      <c r="M23" s="6"/>
    </row>
    <row r="24" spans="1:13">
      <c r="A24" s="2">
        <v>20</v>
      </c>
      <c r="B24" s="5">
        <f t="shared" si="0"/>
        <v>4.1499999999999995</v>
      </c>
      <c r="C24" s="5">
        <f t="shared" si="1"/>
        <v>2.2749999999999999E-2</v>
      </c>
      <c r="D24" s="5">
        <v>3.31</v>
      </c>
      <c r="E24" s="3">
        <v>6.6199999999999995E-2</v>
      </c>
      <c r="F24" s="5">
        <f t="shared" si="2"/>
        <v>3.46</v>
      </c>
      <c r="G24" s="5">
        <f t="shared" si="3"/>
        <v>7.1199999999999999E-2</v>
      </c>
      <c r="H24" s="3">
        <f t="shared" si="4"/>
        <v>1.2412685890696329</v>
      </c>
      <c r="I24" s="3">
        <f t="shared" si="5"/>
        <v>2.0578034682080925E-2</v>
      </c>
      <c r="J24" s="3">
        <f t="shared" si="6"/>
        <v>0.28901734104046245</v>
      </c>
      <c r="K24" s="6">
        <f t="shared" si="7"/>
        <v>5.947408867653446E-3</v>
      </c>
      <c r="L24" s="6"/>
      <c r="M24" s="6"/>
    </row>
    <row r="25" spans="1:13">
      <c r="A25" s="2">
        <v>21</v>
      </c>
      <c r="B25" s="5">
        <f t="shared" si="0"/>
        <v>4.3574999999999999</v>
      </c>
      <c r="C25" s="5">
        <f t="shared" si="1"/>
        <v>2.3787500000000003E-2</v>
      </c>
      <c r="D25" s="5">
        <v>-3.6</v>
      </c>
      <c r="E25" s="3">
        <v>7.1999999999999995E-2</v>
      </c>
      <c r="F25" s="5">
        <f t="shared" si="2"/>
        <v>3.45</v>
      </c>
      <c r="G25" s="5">
        <f t="shared" si="3"/>
        <v>7.6999999999999999E-2</v>
      </c>
      <c r="H25" s="3">
        <f t="shared" si="4"/>
        <v>1.2383742310432684</v>
      </c>
      <c r="I25" s="3">
        <f t="shared" si="5"/>
        <v>2.2318840579710144E-2</v>
      </c>
      <c r="J25" s="3">
        <f t="shared" si="6"/>
        <v>0.28985507246376813</v>
      </c>
      <c r="K25" s="6">
        <f t="shared" si="7"/>
        <v>6.4692291535391718E-3</v>
      </c>
      <c r="L25" s="6"/>
      <c r="M25" s="6"/>
    </row>
    <row r="26" spans="1:13">
      <c r="A26" s="2">
        <v>22</v>
      </c>
      <c r="B26" s="5">
        <f t="shared" si="0"/>
        <v>4.5649999999999995</v>
      </c>
      <c r="C26" s="5">
        <f t="shared" si="1"/>
        <v>2.4825E-2</v>
      </c>
      <c r="D26" s="5">
        <v>3.21</v>
      </c>
      <c r="E26" s="3">
        <v>6.4199999999999993E-2</v>
      </c>
      <c r="F26" s="5">
        <f t="shared" si="2"/>
        <v>3.36</v>
      </c>
      <c r="G26" s="5">
        <f t="shared" si="3"/>
        <v>6.9199999999999998E-2</v>
      </c>
      <c r="H26" s="3">
        <f t="shared" si="4"/>
        <v>1.2119409739751128</v>
      </c>
      <c r="I26" s="3">
        <f t="shared" si="5"/>
        <v>2.0595238095238097E-2</v>
      </c>
      <c r="J26" s="3">
        <f t="shared" si="6"/>
        <v>0.29761904761904762</v>
      </c>
      <c r="K26" s="6">
        <f t="shared" si="7"/>
        <v>6.1295351473922913E-3</v>
      </c>
      <c r="L26" s="6"/>
      <c r="M26" s="6"/>
    </row>
    <row r="27" spans="1:13">
      <c r="A27" s="2">
        <v>23</v>
      </c>
      <c r="B27" s="5">
        <f t="shared" si="0"/>
        <v>4.7725</v>
      </c>
      <c r="C27" s="5">
        <f t="shared" si="1"/>
        <v>2.5862500000000004E-2</v>
      </c>
      <c r="D27" s="5">
        <v>-3.52</v>
      </c>
      <c r="E27" s="3">
        <v>7.0400000000000004E-2</v>
      </c>
      <c r="F27" s="5">
        <f t="shared" si="2"/>
        <v>3.37</v>
      </c>
      <c r="G27" s="5">
        <f t="shared" si="3"/>
        <v>7.5400000000000009E-2</v>
      </c>
      <c r="H27" s="3">
        <f t="shared" si="4"/>
        <v>1.2149127443642704</v>
      </c>
      <c r="I27" s="3">
        <f t="shared" si="5"/>
        <v>2.2373887240356084E-2</v>
      </c>
      <c r="J27" s="3">
        <f t="shared" si="6"/>
        <v>0.29673590504451036</v>
      </c>
      <c r="K27" s="6">
        <f t="shared" si="7"/>
        <v>6.6391356796308854E-3</v>
      </c>
      <c r="L27" s="6"/>
      <c r="M27" s="6"/>
    </row>
    <row r="28" spans="1:13">
      <c r="A28" s="2">
        <v>24</v>
      </c>
      <c r="B28" s="5">
        <f t="shared" si="0"/>
        <v>4.9799999999999995</v>
      </c>
      <c r="C28" s="5">
        <f t="shared" si="1"/>
        <v>2.69E-2</v>
      </c>
      <c r="D28" s="5">
        <v>3.13</v>
      </c>
      <c r="E28" s="3">
        <v>6.2600000000000003E-2</v>
      </c>
      <c r="F28" s="5">
        <f t="shared" si="2"/>
        <v>3.28</v>
      </c>
      <c r="G28" s="5">
        <f t="shared" si="3"/>
        <v>6.7600000000000007E-2</v>
      </c>
      <c r="H28" s="3">
        <f t="shared" si="4"/>
        <v>1.1878434223960523</v>
      </c>
      <c r="I28" s="3">
        <f t="shared" si="5"/>
        <v>2.060975609756098E-2</v>
      </c>
      <c r="J28" s="3">
        <f t="shared" si="6"/>
        <v>0.3048780487804878</v>
      </c>
      <c r="K28" s="6">
        <f t="shared" si="7"/>
        <v>6.2834622248661527E-3</v>
      </c>
      <c r="L28" s="6"/>
      <c r="M28" s="6"/>
    </row>
    <row r="29" spans="1:13">
      <c r="A29" s="2">
        <v>25</v>
      </c>
      <c r="B29" s="5">
        <f t="shared" si="0"/>
        <v>5.1875</v>
      </c>
      <c r="C29" s="5">
        <f t="shared" si="1"/>
        <v>2.7937500000000004E-2</v>
      </c>
      <c r="D29" s="5">
        <v>-3.44</v>
      </c>
      <c r="E29" s="3">
        <v>6.88E-2</v>
      </c>
      <c r="F29" s="5">
        <f t="shared" si="2"/>
        <v>3.29</v>
      </c>
      <c r="G29" s="5">
        <f t="shared" si="3"/>
        <v>7.3800000000000004E-2</v>
      </c>
      <c r="H29" s="3">
        <f t="shared" si="4"/>
        <v>1.1908875647772805</v>
      </c>
      <c r="I29" s="3">
        <f t="shared" si="5"/>
        <v>2.2431610942249242E-2</v>
      </c>
      <c r="J29" s="3">
        <f t="shared" si="6"/>
        <v>0.303951367781155</v>
      </c>
      <c r="K29" s="6">
        <f t="shared" si="7"/>
        <v>6.818118827431381E-3</v>
      </c>
      <c r="L29" s="6"/>
      <c r="M29" s="6"/>
    </row>
    <row r="30" spans="1:13">
      <c r="A30" s="2">
        <v>26</v>
      </c>
      <c r="B30" s="5">
        <f t="shared" si="0"/>
        <v>5.3949999999999996</v>
      </c>
      <c r="C30" s="5">
        <f t="shared" si="1"/>
        <v>2.8975000000000001E-2</v>
      </c>
      <c r="D30" s="5">
        <v>3.1</v>
      </c>
      <c r="E30" s="3">
        <v>6.2E-2</v>
      </c>
      <c r="F30" s="5">
        <f t="shared" si="2"/>
        <v>3.25</v>
      </c>
      <c r="G30" s="5">
        <f t="shared" si="3"/>
        <v>6.7000000000000004E-2</v>
      </c>
      <c r="H30" s="3">
        <f t="shared" si="4"/>
        <v>1.1786549963416462</v>
      </c>
      <c r="I30" s="3">
        <f t="shared" si="5"/>
        <v>2.0615384615384615E-2</v>
      </c>
      <c r="J30" s="3">
        <f t="shared" si="6"/>
        <v>0.30769230769230771</v>
      </c>
      <c r="K30" s="6">
        <f t="shared" si="7"/>
        <v>6.3431952662721895E-3</v>
      </c>
      <c r="L30" s="6"/>
      <c r="M30" s="6"/>
    </row>
    <row r="31" spans="1:13">
      <c r="A31" s="2">
        <v>27</v>
      </c>
      <c r="B31" s="5">
        <f t="shared" si="0"/>
        <v>5.6025</v>
      </c>
      <c r="C31" s="5">
        <f t="shared" si="1"/>
        <v>3.0012499999999998E-2</v>
      </c>
      <c r="D31" s="5">
        <v>-3.38</v>
      </c>
      <c r="E31" s="3">
        <v>6.7599999999999993E-2</v>
      </c>
      <c r="F31" s="5">
        <f t="shared" si="2"/>
        <v>3.23</v>
      </c>
      <c r="G31" s="5">
        <f t="shared" si="3"/>
        <v>7.2599999999999998E-2</v>
      </c>
      <c r="H31" s="3">
        <f t="shared" si="4"/>
        <v>1.1724821372345651</v>
      </c>
      <c r="I31" s="3">
        <f t="shared" si="5"/>
        <v>2.2476780185758514E-2</v>
      </c>
      <c r="J31" s="3">
        <f t="shared" si="6"/>
        <v>0.30959752321981426</v>
      </c>
      <c r="K31" s="6">
        <f t="shared" si="7"/>
        <v>6.9587554754670317E-3</v>
      </c>
      <c r="L31" s="6"/>
      <c r="M31" s="6"/>
    </row>
    <row r="32" spans="1:13">
      <c r="A32" s="2">
        <v>28</v>
      </c>
      <c r="B32" s="5">
        <f t="shared" si="0"/>
        <v>5.81</v>
      </c>
      <c r="C32" s="5">
        <f t="shared" si="1"/>
        <v>3.1050000000000001E-2</v>
      </c>
      <c r="D32" s="5">
        <v>3</v>
      </c>
      <c r="E32" s="3">
        <v>0.06</v>
      </c>
      <c r="F32" s="5">
        <f t="shared" si="2"/>
        <v>3.15</v>
      </c>
      <c r="G32" s="5">
        <f t="shared" si="3"/>
        <v>6.5000000000000002E-2</v>
      </c>
      <c r="H32" s="3">
        <f t="shared" si="4"/>
        <v>1.1474024528375417</v>
      </c>
      <c r="I32" s="3">
        <f t="shared" si="5"/>
        <v>2.0634920634920638E-2</v>
      </c>
      <c r="J32" s="3">
        <f t="shared" si="6"/>
        <v>0.31746031746031744</v>
      </c>
      <c r="K32" s="6">
        <f t="shared" si="7"/>
        <v>6.550768455530361E-3</v>
      </c>
      <c r="L32" s="6"/>
      <c r="M32" s="6"/>
    </row>
    <row r="33" spans="1:13">
      <c r="A33" s="2">
        <v>29</v>
      </c>
      <c r="B33" s="5">
        <f t="shared" si="0"/>
        <v>6.0175000000000001</v>
      </c>
      <c r="C33" s="5">
        <f t="shared" si="1"/>
        <v>3.2087499999999998E-2</v>
      </c>
      <c r="D33" s="5">
        <v>-3.3</v>
      </c>
      <c r="E33" s="3">
        <v>6.6000000000000003E-2</v>
      </c>
      <c r="F33" s="5">
        <f t="shared" si="2"/>
        <v>3.15</v>
      </c>
      <c r="G33" s="5">
        <f t="shared" si="3"/>
        <v>7.1000000000000008E-2</v>
      </c>
      <c r="H33" s="3">
        <f t="shared" si="4"/>
        <v>1.1474024528375417</v>
      </c>
      <c r="I33" s="3">
        <f t="shared" si="5"/>
        <v>2.2539682539682544E-2</v>
      </c>
      <c r="J33" s="3">
        <f t="shared" si="6"/>
        <v>0.31746031746031744</v>
      </c>
      <c r="K33" s="6">
        <f t="shared" si="7"/>
        <v>7.1554547745023948E-3</v>
      </c>
      <c r="L33" s="6"/>
      <c r="M33" s="6"/>
    </row>
    <row r="34" spans="1:13">
      <c r="A34" s="2">
        <v>30</v>
      </c>
      <c r="B34" s="5">
        <f t="shared" si="0"/>
        <v>6.2249999999999996</v>
      </c>
      <c r="C34" s="5">
        <f t="shared" si="1"/>
        <v>3.3125000000000002E-2</v>
      </c>
      <c r="D34" s="5">
        <v>2.99</v>
      </c>
      <c r="E34" s="3">
        <v>5.9799999999999999E-2</v>
      </c>
      <c r="F34" s="5">
        <f t="shared" si="2"/>
        <v>3.14</v>
      </c>
      <c r="G34" s="5">
        <f t="shared" si="3"/>
        <v>6.4799999999999996E-2</v>
      </c>
      <c r="H34" s="3">
        <f t="shared" si="4"/>
        <v>1.144222799920162</v>
      </c>
      <c r="I34" s="3">
        <f t="shared" si="5"/>
        <v>2.0636942675159232E-2</v>
      </c>
      <c r="J34" s="3">
        <f t="shared" si="6"/>
        <v>0.31847133757961782</v>
      </c>
      <c r="K34" s="6">
        <f t="shared" si="7"/>
        <v>6.5722747373118577E-3</v>
      </c>
      <c r="L34" s="6"/>
      <c r="M34" s="6"/>
    </row>
    <row r="35" spans="1:13">
      <c r="A35" s="2">
        <v>31</v>
      </c>
      <c r="B35" s="5">
        <f t="shared" si="0"/>
        <v>6.4325000000000001</v>
      </c>
      <c r="C35" s="5">
        <f t="shared" si="1"/>
        <v>3.4162500000000005E-2</v>
      </c>
      <c r="D35" s="5">
        <v>-3.2</v>
      </c>
      <c r="E35" s="3">
        <v>6.4000000000000001E-2</v>
      </c>
      <c r="F35" s="5">
        <f t="shared" si="2"/>
        <v>3.0500000000000003</v>
      </c>
      <c r="G35" s="5">
        <f t="shared" si="3"/>
        <v>6.9000000000000006E-2</v>
      </c>
      <c r="H35" s="3">
        <f t="shared" si="4"/>
        <v>1.1151415906193203</v>
      </c>
      <c r="I35" s="3">
        <f t="shared" si="5"/>
        <v>2.2622950819672132E-2</v>
      </c>
      <c r="J35" s="3">
        <f t="shared" si="6"/>
        <v>0.32786885245901637</v>
      </c>
      <c r="K35" s="6">
        <f t="shared" si="7"/>
        <v>7.4173609244826653E-3</v>
      </c>
      <c r="L35" s="6"/>
      <c r="M35" s="6"/>
    </row>
    <row r="36" spans="1:13">
      <c r="A36" s="2">
        <v>32</v>
      </c>
      <c r="B36" s="5">
        <f t="shared" si="0"/>
        <v>6.64</v>
      </c>
      <c r="C36" s="5">
        <f t="shared" si="1"/>
        <v>3.5200000000000002E-2</v>
      </c>
      <c r="D36" s="5">
        <v>2.9</v>
      </c>
      <c r="E36" s="3">
        <v>5.8000000000000003E-2</v>
      </c>
      <c r="F36" s="5">
        <f t="shared" si="2"/>
        <v>3.05</v>
      </c>
      <c r="G36" s="5">
        <f t="shared" si="3"/>
        <v>6.3E-2</v>
      </c>
      <c r="H36" s="3">
        <f t="shared" si="4"/>
        <v>1.1151415906193203</v>
      </c>
      <c r="I36" s="3">
        <f t="shared" si="5"/>
        <v>2.0655737704918034E-2</v>
      </c>
      <c r="J36" s="3">
        <f t="shared" si="6"/>
        <v>0.32786885245901642</v>
      </c>
      <c r="K36" s="6">
        <f t="shared" si="7"/>
        <v>6.7723730180059135E-3</v>
      </c>
      <c r="L36" s="6"/>
      <c r="M36" s="6"/>
    </row>
    <row r="37" spans="1:13">
      <c r="A37" s="2">
        <v>33</v>
      </c>
      <c r="B37" s="5">
        <f t="shared" si="0"/>
        <v>6.8474999999999993</v>
      </c>
      <c r="C37" s="5">
        <f t="shared" si="1"/>
        <v>3.6237499999999999E-2</v>
      </c>
      <c r="D37" s="5">
        <v>-3.12</v>
      </c>
      <c r="E37" s="3">
        <v>6.2399999999999997E-2</v>
      </c>
      <c r="F37" s="5">
        <f t="shared" si="2"/>
        <v>2.97</v>
      </c>
      <c r="G37" s="5">
        <f t="shared" si="3"/>
        <v>6.7400000000000002E-2</v>
      </c>
      <c r="H37" s="3">
        <f t="shared" si="4"/>
        <v>1.0885619528146082</v>
      </c>
      <c r="I37" s="3">
        <f t="shared" si="5"/>
        <v>2.2693602693602693E-2</v>
      </c>
      <c r="J37" s="3">
        <f t="shared" si="6"/>
        <v>0.33670033670033667</v>
      </c>
      <c r="K37" s="6">
        <f t="shared" si="7"/>
        <v>7.6409436678796933E-3</v>
      </c>
      <c r="L37" s="6"/>
      <c r="M37" s="6"/>
    </row>
    <row r="38" spans="1:13">
      <c r="A38" s="2">
        <v>34</v>
      </c>
      <c r="B38" s="5">
        <f t="shared" si="0"/>
        <v>7.0549999999999997</v>
      </c>
      <c r="C38" s="5">
        <f t="shared" si="1"/>
        <v>3.7275000000000003E-2</v>
      </c>
      <c r="D38" s="5">
        <v>2.85</v>
      </c>
      <c r="E38" s="3">
        <v>5.7000000000000002E-2</v>
      </c>
      <c r="F38" s="5">
        <f t="shared" si="2"/>
        <v>3</v>
      </c>
      <c r="G38" s="5">
        <f t="shared" si="3"/>
        <v>6.2E-2</v>
      </c>
      <c r="H38" s="3">
        <f t="shared" si="4"/>
        <v>1.0986122886681098</v>
      </c>
      <c r="I38" s="3">
        <f t="shared" si="5"/>
        <v>2.0666666666666667E-2</v>
      </c>
      <c r="J38" s="3">
        <f t="shared" si="6"/>
        <v>0.33333333333333331</v>
      </c>
      <c r="K38" s="6">
        <f t="shared" si="7"/>
        <v>6.8888888888888888E-3</v>
      </c>
      <c r="L38" s="6"/>
      <c r="M38" s="6"/>
    </row>
    <row r="39" spans="1:13">
      <c r="A39" s="2">
        <v>35</v>
      </c>
      <c r="B39" s="5">
        <f t="shared" si="0"/>
        <v>7.2624999999999993</v>
      </c>
      <c r="C39" s="5">
        <f t="shared" si="1"/>
        <v>3.8312499999999999E-2</v>
      </c>
      <c r="D39" s="5">
        <v>-3.04</v>
      </c>
      <c r="E39" s="3">
        <v>6.08E-2</v>
      </c>
      <c r="F39" s="5">
        <f t="shared" si="2"/>
        <v>2.89</v>
      </c>
      <c r="G39" s="5">
        <f t="shared" si="3"/>
        <v>6.5799999999999997E-2</v>
      </c>
      <c r="H39" s="3">
        <f t="shared" si="4"/>
        <v>1.0612565021243408</v>
      </c>
      <c r="I39" s="3">
        <f t="shared" si="5"/>
        <v>2.2768166089965396E-2</v>
      </c>
      <c r="J39" s="3">
        <f t="shared" si="6"/>
        <v>0.34602076124567471</v>
      </c>
      <c r="K39" s="6">
        <f t="shared" si="7"/>
        <v>7.8782581626177847E-3</v>
      </c>
      <c r="L39" s="6"/>
      <c r="M39" s="6"/>
    </row>
    <row r="40" spans="1:13">
      <c r="A40" s="2">
        <v>36</v>
      </c>
      <c r="B40" s="5">
        <f t="shared" si="0"/>
        <v>7.47</v>
      </c>
      <c r="C40" s="5">
        <f t="shared" si="1"/>
        <v>3.9350000000000003E-2</v>
      </c>
      <c r="D40" s="5">
        <v>2.8</v>
      </c>
      <c r="E40" s="3">
        <v>5.6000000000000001E-2</v>
      </c>
      <c r="F40" s="5">
        <f t="shared" si="2"/>
        <v>2.9499999999999997</v>
      </c>
      <c r="G40" s="5">
        <f t="shared" si="3"/>
        <v>6.0999999999999999E-2</v>
      </c>
      <c r="H40" s="3">
        <f t="shared" si="4"/>
        <v>1.0818051703517284</v>
      </c>
      <c r="I40" s="3">
        <f t="shared" si="5"/>
        <v>2.0677966101694915E-2</v>
      </c>
      <c r="J40" s="3">
        <f t="shared" si="6"/>
        <v>0.33898305084745767</v>
      </c>
      <c r="K40" s="6">
        <f t="shared" si="7"/>
        <v>7.0094800344728536E-3</v>
      </c>
      <c r="L40" s="6"/>
      <c r="M40" s="6"/>
    </row>
    <row r="41" spans="1:13">
      <c r="A41" s="2">
        <v>37</v>
      </c>
      <c r="B41" s="5">
        <f t="shared" si="0"/>
        <v>7.6774999999999993</v>
      </c>
      <c r="C41" s="5">
        <f t="shared" si="1"/>
        <v>4.03875E-2</v>
      </c>
      <c r="D41" s="5">
        <v>-3.01</v>
      </c>
      <c r="E41" s="3">
        <v>6.0199999999999997E-2</v>
      </c>
      <c r="F41" s="5">
        <f t="shared" si="2"/>
        <v>2.86</v>
      </c>
      <c r="G41" s="5">
        <f t="shared" si="3"/>
        <v>6.5199999999999994E-2</v>
      </c>
      <c r="H41" s="3">
        <f t="shared" si="4"/>
        <v>1.0508216248317612</v>
      </c>
      <c r="I41" s="3">
        <f t="shared" si="5"/>
        <v>2.2797202797202796E-2</v>
      </c>
      <c r="J41" s="3">
        <f t="shared" si="6"/>
        <v>0.34965034965034969</v>
      </c>
      <c r="K41" s="6">
        <f t="shared" si="7"/>
        <v>7.9710499290918876E-3</v>
      </c>
      <c r="L41" s="6"/>
      <c r="M41" s="6"/>
    </row>
    <row r="42" spans="1:13">
      <c r="A42" s="2">
        <v>38</v>
      </c>
      <c r="B42" s="5">
        <f t="shared" si="0"/>
        <v>7.8849999999999998</v>
      </c>
      <c r="C42" s="5">
        <f t="shared" si="1"/>
        <v>4.1425000000000003E-2</v>
      </c>
      <c r="D42" s="5">
        <v>2.78</v>
      </c>
      <c r="E42" s="3">
        <v>5.5599999999999997E-2</v>
      </c>
      <c r="F42" s="5">
        <f t="shared" si="2"/>
        <v>2.9299999999999997</v>
      </c>
      <c r="G42" s="5">
        <f t="shared" si="3"/>
        <v>6.0599999999999994E-2</v>
      </c>
      <c r="H42" s="3">
        <f t="shared" si="4"/>
        <v>1.0750024230289759</v>
      </c>
      <c r="I42" s="3">
        <f t="shared" si="5"/>
        <v>2.0682593856655291E-2</v>
      </c>
      <c r="J42" s="3">
        <f t="shared" si="6"/>
        <v>0.34129692832764508</v>
      </c>
      <c r="K42" s="6">
        <f t="shared" si="7"/>
        <v>7.0589057531246736E-3</v>
      </c>
      <c r="L42" s="6"/>
      <c r="M42" s="6"/>
    </row>
    <row r="43" spans="1:13">
      <c r="A43" s="2">
        <v>39</v>
      </c>
      <c r="B43" s="5">
        <f t="shared" si="0"/>
        <v>8.0924999999999994</v>
      </c>
      <c r="C43" s="5">
        <f t="shared" si="1"/>
        <v>4.24625E-2</v>
      </c>
      <c r="D43" s="5">
        <v>-2.95</v>
      </c>
      <c r="E43" s="3">
        <v>5.8999999999999997E-2</v>
      </c>
      <c r="F43" s="5">
        <f t="shared" si="2"/>
        <v>2.8000000000000003</v>
      </c>
      <c r="G43" s="5">
        <f t="shared" si="3"/>
        <v>6.4000000000000001E-2</v>
      </c>
      <c r="H43" s="3">
        <f t="shared" si="4"/>
        <v>1.0296194171811583</v>
      </c>
      <c r="I43" s="3">
        <f t="shared" si="5"/>
        <v>2.2857142857142857E-2</v>
      </c>
      <c r="J43" s="3">
        <f t="shared" si="6"/>
        <v>0.3571428571428571</v>
      </c>
      <c r="K43" s="6">
        <f t="shared" si="7"/>
        <v>8.163265306122448E-3</v>
      </c>
      <c r="L43" s="6"/>
      <c r="M43" s="6"/>
    </row>
    <row r="44" spans="1:13">
      <c r="A44" s="2">
        <v>40</v>
      </c>
      <c r="B44" s="5">
        <f t="shared" si="0"/>
        <v>8.2999999999999989</v>
      </c>
      <c r="C44" s="5">
        <f t="shared" si="1"/>
        <v>4.3499999999999997E-2</v>
      </c>
      <c r="D44" s="5">
        <v>2.73</v>
      </c>
      <c r="E44" s="3">
        <v>5.4600000000000003E-2</v>
      </c>
      <c r="F44" s="5">
        <f t="shared" si="2"/>
        <v>2.88</v>
      </c>
      <c r="G44" s="5">
        <f t="shared" si="3"/>
        <v>5.96E-2</v>
      </c>
      <c r="H44" s="3">
        <f t="shared" si="4"/>
        <v>1.0577902941478545</v>
      </c>
      <c r="I44" s="3">
        <f t="shared" si="5"/>
        <v>2.0694444444444446E-2</v>
      </c>
      <c r="J44" s="3">
        <f t="shared" si="6"/>
        <v>0.34722222222222221</v>
      </c>
      <c r="K44" s="6">
        <f t="shared" si="7"/>
        <v>7.1855709876543217E-3</v>
      </c>
      <c r="L44" s="6"/>
      <c r="M44" s="6"/>
    </row>
    <row r="45" spans="1:13">
      <c r="A45" s="2">
        <v>41</v>
      </c>
      <c r="B45" s="5">
        <f t="shared" si="0"/>
        <v>8.5075000000000003</v>
      </c>
      <c r="C45" s="5">
        <f t="shared" si="1"/>
        <v>4.4537500000000001E-2</v>
      </c>
      <c r="D45" s="5">
        <v>-2.93</v>
      </c>
      <c r="E45" s="3">
        <v>5.8599999999999999E-2</v>
      </c>
      <c r="F45" s="5">
        <f t="shared" si="2"/>
        <v>2.7800000000000002</v>
      </c>
      <c r="G45" s="5">
        <f t="shared" si="3"/>
        <v>6.3600000000000004E-2</v>
      </c>
      <c r="H45" s="3">
        <f t="shared" si="4"/>
        <v>1.0224509277025458</v>
      </c>
      <c r="I45" s="3">
        <f t="shared" si="5"/>
        <v>2.2877697841726618E-2</v>
      </c>
      <c r="J45" s="3">
        <f t="shared" si="6"/>
        <v>0.35971223021582732</v>
      </c>
      <c r="K45" s="6">
        <f t="shared" si="7"/>
        <v>8.2293877128513E-3</v>
      </c>
      <c r="L45" s="6"/>
      <c r="M45" s="6"/>
    </row>
    <row r="46" spans="1:13">
      <c r="A46" s="2">
        <v>42</v>
      </c>
      <c r="B46" s="5">
        <f t="shared" si="0"/>
        <v>8.7149999999999999</v>
      </c>
      <c r="C46" s="5">
        <f>0.002+0.005*B46</f>
        <v>4.5575000000000004E-2</v>
      </c>
      <c r="D46" s="5">
        <v>2.72</v>
      </c>
      <c r="E46" s="3">
        <v>5.4399999999999997E-2</v>
      </c>
      <c r="F46" s="5">
        <f t="shared" si="2"/>
        <v>2.87</v>
      </c>
      <c r="G46" s="5">
        <f t="shared" si="3"/>
        <v>5.9399999999999994E-2</v>
      </c>
      <c r="H46" s="3">
        <f>LN(F46)</f>
        <v>1.0543120297715298</v>
      </c>
      <c r="I46" s="3">
        <f>G46/F46</f>
        <v>2.0696864111498254E-2</v>
      </c>
      <c r="J46" s="3">
        <f>1/F46</f>
        <v>0.34843205574912889</v>
      </c>
      <c r="K46" s="6">
        <f>G46/F46^2</f>
        <v>7.2114509099297057E-3</v>
      </c>
      <c r="L46" s="6"/>
      <c r="M46" s="6"/>
    </row>
    <row r="48" spans="1:13" ht="17">
      <c r="A48" s="11" t="s">
        <v>8</v>
      </c>
      <c r="B48" s="11"/>
      <c r="C48" s="10"/>
      <c r="D48" s="5">
        <v>-0.15</v>
      </c>
      <c r="E48" s="2">
        <v>5.0000000000000001E-3</v>
      </c>
      <c r="H48" s="7" t="s">
        <v>9</v>
      </c>
      <c r="I48" s="4">
        <v>53.4</v>
      </c>
      <c r="J48" s="7"/>
      <c r="K48" s="4"/>
      <c r="L48" s="4"/>
      <c r="M48" s="4"/>
    </row>
    <row r="49" spans="8:13" ht="17">
      <c r="H49" s="7" t="s">
        <v>11</v>
      </c>
      <c r="I49" s="5">
        <v>6.83</v>
      </c>
      <c r="J49" s="8" t="s">
        <v>12</v>
      </c>
      <c r="K49" s="4">
        <f>SQRT(2000*I49/I48)</f>
        <v>15.993912699702124</v>
      </c>
      <c r="L49" s="4"/>
      <c r="M49" s="4"/>
    </row>
    <row r="50" spans="8:13">
      <c r="H50" s="7" t="s">
        <v>13</v>
      </c>
      <c r="I50" s="3">
        <v>0.41499999999999998</v>
      </c>
      <c r="J50" s="8"/>
      <c r="K50" s="12"/>
      <c r="L50" s="12"/>
      <c r="M50" s="12"/>
    </row>
    <row r="79" spans="6:20" ht="15">
      <c r="F79" s="7" t="s">
        <v>14</v>
      </c>
      <c r="H79" s="7" t="s">
        <v>15</v>
      </c>
      <c r="I79" s="12">
        <v>1.4500000000000001E-2</v>
      </c>
      <c r="Q79" s="7" t="s">
        <v>16</v>
      </c>
      <c r="S79" s="7" t="s">
        <v>17</v>
      </c>
      <c r="T79" s="2">
        <v>6.7000000000000002E-3</v>
      </c>
    </row>
    <row r="80" spans="6:20">
      <c r="F80" s="9" t="s">
        <v>21</v>
      </c>
      <c r="G80" s="10"/>
      <c r="H80" s="10"/>
      <c r="I80" s="10"/>
      <c r="Q80" s="9" t="s">
        <v>22</v>
      </c>
      <c r="R80" s="10"/>
      <c r="S80" s="10"/>
      <c r="T80" s="10"/>
    </row>
  </sheetData>
  <printOptions gridLines="1" gridLinesSet="0"/>
  <pageMargins left="0.75" right="0.75" top="1" bottom="1" header="0.4921259845" footer="0.4921259845"/>
  <pageSetup paperSize="0" scale="59" fitToWidth="2" orientation="portrait" horizontalDpi="4294967292" verticalDpi="4294967292"/>
  <headerFooter>
    <oddHeader>&amp;A</oddHeader>
    <oddFooter>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am.+10.D</vt:lpstr>
      <vt:lpstr>am.+6.D</vt:lpstr>
      <vt:lpstr>am.-10.D</vt:lpstr>
      <vt:lpstr>am.-6.D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M Laffaille</dc:creator>
  <cp:lastModifiedBy>Jean-Michel Laffaille</cp:lastModifiedBy>
  <dcterms:created xsi:type="dcterms:W3CDTF">2025-09-15T06:26:15Z</dcterms:created>
  <dcterms:modified xsi:type="dcterms:W3CDTF">2025-09-15T06:26:15Z</dcterms:modified>
</cp:coreProperties>
</file>