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date1904="1" showInkAnnotation="0" autoCompressPictures="0"/>
  <bookViews>
    <workbookView xWindow="160" yWindow="0" windowWidth="25600" windowHeight="19820" tabRatio="179"/>
  </bookViews>
  <sheets>
    <sheet name="E-Méca" sheetId="1" r:id="rId1"/>
  </sheets>
  <definedNames>
    <definedName name="don_g">'E-Méca'!$F$6:$H$50</definedName>
    <definedName name="graphique">'E-Méca'!$A$56:$L$84</definedName>
    <definedName name="tableau">'E-Méca'!$A$1:$K$54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5" i="1"/>
  <c r="B23" i="1"/>
  <c r="B33" i="1"/>
  <c r="B25" i="1"/>
  <c r="B35" i="1"/>
  <c r="B40" i="1"/>
  <c r="D7" i="1"/>
  <c r="F7" i="1"/>
  <c r="H7" i="1"/>
  <c r="K7" i="1"/>
  <c r="M7" i="1"/>
  <c r="E7" i="1"/>
  <c r="G7" i="1"/>
  <c r="I7" i="1"/>
  <c r="L7" i="1"/>
  <c r="N7" i="1"/>
  <c r="D8" i="1"/>
  <c r="F8" i="1"/>
  <c r="H8" i="1"/>
  <c r="K8" i="1"/>
  <c r="M8" i="1"/>
  <c r="E8" i="1"/>
  <c r="G8" i="1"/>
  <c r="I8" i="1"/>
  <c r="L8" i="1"/>
  <c r="N8" i="1"/>
  <c r="D9" i="1"/>
  <c r="F9" i="1"/>
  <c r="H9" i="1"/>
  <c r="K9" i="1"/>
  <c r="M9" i="1"/>
  <c r="E9" i="1"/>
  <c r="G9" i="1"/>
  <c r="I9" i="1"/>
  <c r="L9" i="1"/>
  <c r="N9" i="1"/>
  <c r="D10" i="1"/>
  <c r="F10" i="1"/>
  <c r="H10" i="1"/>
  <c r="K10" i="1"/>
  <c r="M10" i="1"/>
  <c r="E10" i="1"/>
  <c r="G10" i="1"/>
  <c r="I10" i="1"/>
  <c r="L10" i="1"/>
  <c r="N10" i="1"/>
  <c r="D11" i="1"/>
  <c r="F11" i="1"/>
  <c r="H11" i="1"/>
  <c r="K11" i="1"/>
  <c r="M11" i="1"/>
  <c r="E11" i="1"/>
  <c r="G11" i="1"/>
  <c r="I11" i="1"/>
  <c r="L11" i="1"/>
  <c r="N11" i="1"/>
  <c r="D12" i="1"/>
  <c r="F12" i="1"/>
  <c r="H12" i="1"/>
  <c r="K12" i="1"/>
  <c r="M12" i="1"/>
  <c r="E12" i="1"/>
  <c r="G12" i="1"/>
  <c r="I12" i="1"/>
  <c r="L12" i="1"/>
  <c r="N12" i="1"/>
  <c r="D13" i="1"/>
  <c r="F13" i="1"/>
  <c r="H13" i="1"/>
  <c r="K13" i="1"/>
  <c r="M13" i="1"/>
  <c r="E13" i="1"/>
  <c r="G13" i="1"/>
  <c r="I13" i="1"/>
  <c r="L13" i="1"/>
  <c r="N13" i="1"/>
  <c r="D14" i="1"/>
  <c r="F14" i="1"/>
  <c r="H14" i="1"/>
  <c r="K14" i="1"/>
  <c r="M14" i="1"/>
  <c r="E14" i="1"/>
  <c r="G14" i="1"/>
  <c r="I14" i="1"/>
  <c r="L14" i="1"/>
  <c r="N14" i="1"/>
  <c r="D15" i="1"/>
  <c r="F15" i="1"/>
  <c r="H15" i="1"/>
  <c r="K15" i="1"/>
  <c r="M15" i="1"/>
  <c r="E15" i="1"/>
  <c r="G15" i="1"/>
  <c r="I15" i="1"/>
  <c r="L15" i="1"/>
  <c r="N15" i="1"/>
  <c r="D16" i="1"/>
  <c r="F16" i="1"/>
  <c r="H16" i="1"/>
  <c r="K16" i="1"/>
  <c r="M16" i="1"/>
  <c r="E16" i="1"/>
  <c r="G16" i="1"/>
  <c r="I16" i="1"/>
  <c r="L16" i="1"/>
  <c r="N16" i="1"/>
  <c r="D17" i="1"/>
  <c r="F17" i="1"/>
  <c r="H17" i="1"/>
  <c r="K17" i="1"/>
  <c r="M17" i="1"/>
  <c r="E17" i="1"/>
  <c r="G17" i="1"/>
  <c r="I17" i="1"/>
  <c r="L17" i="1"/>
  <c r="N17" i="1"/>
  <c r="D18" i="1"/>
  <c r="F18" i="1"/>
  <c r="H18" i="1"/>
  <c r="K18" i="1"/>
  <c r="M18" i="1"/>
  <c r="E18" i="1"/>
  <c r="G18" i="1"/>
  <c r="I18" i="1"/>
  <c r="L18" i="1"/>
  <c r="N18" i="1"/>
  <c r="D19" i="1"/>
  <c r="F19" i="1"/>
  <c r="H19" i="1"/>
  <c r="K19" i="1"/>
  <c r="M19" i="1"/>
  <c r="E19" i="1"/>
  <c r="G19" i="1"/>
  <c r="I19" i="1"/>
  <c r="L19" i="1"/>
  <c r="N19" i="1"/>
  <c r="D20" i="1"/>
  <c r="F20" i="1"/>
  <c r="H20" i="1"/>
  <c r="K20" i="1"/>
  <c r="M20" i="1"/>
  <c r="E20" i="1"/>
  <c r="G20" i="1"/>
  <c r="I20" i="1"/>
  <c r="L20" i="1"/>
  <c r="N20" i="1"/>
  <c r="D21" i="1"/>
  <c r="F21" i="1"/>
  <c r="H21" i="1"/>
  <c r="K21" i="1"/>
  <c r="M21" i="1"/>
  <c r="E21" i="1"/>
  <c r="G21" i="1"/>
  <c r="I21" i="1"/>
  <c r="L21" i="1"/>
  <c r="N21" i="1"/>
  <c r="D22" i="1"/>
  <c r="F22" i="1"/>
  <c r="H22" i="1"/>
  <c r="K22" i="1"/>
  <c r="M22" i="1"/>
  <c r="E22" i="1"/>
  <c r="G22" i="1"/>
  <c r="I22" i="1"/>
  <c r="L22" i="1"/>
  <c r="N22" i="1"/>
  <c r="D23" i="1"/>
  <c r="F23" i="1"/>
  <c r="H23" i="1"/>
  <c r="K23" i="1"/>
  <c r="M23" i="1"/>
  <c r="E23" i="1"/>
  <c r="G23" i="1"/>
  <c r="I23" i="1"/>
  <c r="L23" i="1"/>
  <c r="N23" i="1"/>
  <c r="D24" i="1"/>
  <c r="F24" i="1"/>
  <c r="H24" i="1"/>
  <c r="K24" i="1"/>
  <c r="M24" i="1"/>
  <c r="E24" i="1"/>
  <c r="G24" i="1"/>
  <c r="I24" i="1"/>
  <c r="L24" i="1"/>
  <c r="N24" i="1"/>
  <c r="D25" i="1"/>
  <c r="F25" i="1"/>
  <c r="H25" i="1"/>
  <c r="K25" i="1"/>
  <c r="M25" i="1"/>
  <c r="E25" i="1"/>
  <c r="G25" i="1"/>
  <c r="I25" i="1"/>
  <c r="L25" i="1"/>
  <c r="N25" i="1"/>
  <c r="D26" i="1"/>
  <c r="F26" i="1"/>
  <c r="H26" i="1"/>
  <c r="K26" i="1"/>
  <c r="M26" i="1"/>
  <c r="E26" i="1"/>
  <c r="G26" i="1"/>
  <c r="I26" i="1"/>
  <c r="L26" i="1"/>
  <c r="N26" i="1"/>
  <c r="D27" i="1"/>
  <c r="F27" i="1"/>
  <c r="H27" i="1"/>
  <c r="K27" i="1"/>
  <c r="M27" i="1"/>
  <c r="E27" i="1"/>
  <c r="G27" i="1"/>
  <c r="I27" i="1"/>
  <c r="L27" i="1"/>
  <c r="N27" i="1"/>
  <c r="D28" i="1"/>
  <c r="F28" i="1"/>
  <c r="H28" i="1"/>
  <c r="K28" i="1"/>
  <c r="M28" i="1"/>
  <c r="E28" i="1"/>
  <c r="G28" i="1"/>
  <c r="I28" i="1"/>
  <c r="L28" i="1"/>
  <c r="N28" i="1"/>
  <c r="D29" i="1"/>
  <c r="F29" i="1"/>
  <c r="H29" i="1"/>
  <c r="K29" i="1"/>
  <c r="M29" i="1"/>
  <c r="E29" i="1"/>
  <c r="G29" i="1"/>
  <c r="I29" i="1"/>
  <c r="L29" i="1"/>
  <c r="N29" i="1"/>
  <c r="D30" i="1"/>
  <c r="F30" i="1"/>
  <c r="H30" i="1"/>
  <c r="K30" i="1"/>
  <c r="M30" i="1"/>
  <c r="E30" i="1"/>
  <c r="G30" i="1"/>
  <c r="I30" i="1"/>
  <c r="L30" i="1"/>
  <c r="N30" i="1"/>
  <c r="D31" i="1"/>
  <c r="F31" i="1"/>
  <c r="H31" i="1"/>
  <c r="K31" i="1"/>
  <c r="M31" i="1"/>
  <c r="E31" i="1"/>
  <c r="G31" i="1"/>
  <c r="I31" i="1"/>
  <c r="L31" i="1"/>
  <c r="N31" i="1"/>
  <c r="D32" i="1"/>
  <c r="F32" i="1"/>
  <c r="H32" i="1"/>
  <c r="K32" i="1"/>
  <c r="M32" i="1"/>
  <c r="E32" i="1"/>
  <c r="G32" i="1"/>
  <c r="I32" i="1"/>
  <c r="L32" i="1"/>
  <c r="N32" i="1"/>
  <c r="D33" i="1"/>
  <c r="F33" i="1"/>
  <c r="H33" i="1"/>
  <c r="K33" i="1"/>
  <c r="M33" i="1"/>
  <c r="E33" i="1"/>
  <c r="G33" i="1"/>
  <c r="I33" i="1"/>
  <c r="L33" i="1"/>
  <c r="N33" i="1"/>
  <c r="D34" i="1"/>
  <c r="F34" i="1"/>
  <c r="H34" i="1"/>
  <c r="K34" i="1"/>
  <c r="M34" i="1"/>
  <c r="E34" i="1"/>
  <c r="G34" i="1"/>
  <c r="I34" i="1"/>
  <c r="L34" i="1"/>
  <c r="N34" i="1"/>
  <c r="D35" i="1"/>
  <c r="F35" i="1"/>
  <c r="H35" i="1"/>
  <c r="K35" i="1"/>
  <c r="M35" i="1"/>
  <c r="E35" i="1"/>
  <c r="G35" i="1"/>
  <c r="I35" i="1"/>
  <c r="L35" i="1"/>
  <c r="N35" i="1"/>
  <c r="D36" i="1"/>
  <c r="F36" i="1"/>
  <c r="H36" i="1"/>
  <c r="K36" i="1"/>
  <c r="M36" i="1"/>
  <c r="E36" i="1"/>
  <c r="G36" i="1"/>
  <c r="I36" i="1"/>
  <c r="L36" i="1"/>
  <c r="N36" i="1"/>
  <c r="D37" i="1"/>
  <c r="F37" i="1"/>
  <c r="H37" i="1"/>
  <c r="K37" i="1"/>
  <c r="M37" i="1"/>
  <c r="E37" i="1"/>
  <c r="G37" i="1"/>
  <c r="I37" i="1"/>
  <c r="L37" i="1"/>
  <c r="N37" i="1"/>
  <c r="D38" i="1"/>
  <c r="F38" i="1"/>
  <c r="H38" i="1"/>
  <c r="K38" i="1"/>
  <c r="M38" i="1"/>
  <c r="E38" i="1"/>
  <c r="G38" i="1"/>
  <c r="I38" i="1"/>
  <c r="L38" i="1"/>
  <c r="N38" i="1"/>
  <c r="D39" i="1"/>
  <c r="F39" i="1"/>
  <c r="H39" i="1"/>
  <c r="K39" i="1"/>
  <c r="M39" i="1"/>
  <c r="E39" i="1"/>
  <c r="G39" i="1"/>
  <c r="I39" i="1"/>
  <c r="L39" i="1"/>
  <c r="N39" i="1"/>
  <c r="D40" i="1"/>
  <c r="F40" i="1"/>
  <c r="H40" i="1"/>
  <c r="K40" i="1"/>
  <c r="M40" i="1"/>
  <c r="E40" i="1"/>
  <c r="G40" i="1"/>
  <c r="I40" i="1"/>
  <c r="L40" i="1"/>
  <c r="N40" i="1"/>
  <c r="D41" i="1"/>
  <c r="F41" i="1"/>
  <c r="H41" i="1"/>
  <c r="K41" i="1"/>
  <c r="M41" i="1"/>
  <c r="E41" i="1"/>
  <c r="G41" i="1"/>
  <c r="I41" i="1"/>
  <c r="L41" i="1"/>
  <c r="N41" i="1"/>
  <c r="D42" i="1"/>
  <c r="F42" i="1"/>
  <c r="H42" i="1"/>
  <c r="K42" i="1"/>
  <c r="M42" i="1"/>
  <c r="E42" i="1"/>
  <c r="G42" i="1"/>
  <c r="I42" i="1"/>
  <c r="L42" i="1"/>
  <c r="N42" i="1"/>
  <c r="D43" i="1"/>
  <c r="F43" i="1"/>
  <c r="H43" i="1"/>
  <c r="K43" i="1"/>
  <c r="M43" i="1"/>
  <c r="E43" i="1"/>
  <c r="G43" i="1"/>
  <c r="I43" i="1"/>
  <c r="L43" i="1"/>
  <c r="N43" i="1"/>
  <c r="D44" i="1"/>
  <c r="F44" i="1"/>
  <c r="H44" i="1"/>
  <c r="K44" i="1"/>
  <c r="M44" i="1"/>
  <c r="E44" i="1"/>
  <c r="G44" i="1"/>
  <c r="I44" i="1"/>
  <c r="L44" i="1"/>
  <c r="N44" i="1"/>
  <c r="D45" i="1"/>
  <c r="F45" i="1"/>
  <c r="H45" i="1"/>
  <c r="K45" i="1"/>
  <c r="M45" i="1"/>
  <c r="E45" i="1"/>
  <c r="G45" i="1"/>
  <c r="I45" i="1"/>
  <c r="L45" i="1"/>
  <c r="N45" i="1"/>
  <c r="D46" i="1"/>
  <c r="F46" i="1"/>
  <c r="H46" i="1"/>
  <c r="K46" i="1"/>
  <c r="M46" i="1"/>
  <c r="E46" i="1"/>
  <c r="G46" i="1"/>
  <c r="I46" i="1"/>
  <c r="L46" i="1"/>
  <c r="N46" i="1"/>
  <c r="D47" i="1"/>
  <c r="F47" i="1"/>
  <c r="H47" i="1"/>
  <c r="K47" i="1"/>
  <c r="M47" i="1"/>
  <c r="E47" i="1"/>
  <c r="G47" i="1"/>
  <c r="I47" i="1"/>
  <c r="L47" i="1"/>
  <c r="N47" i="1"/>
  <c r="D48" i="1"/>
  <c r="F48" i="1"/>
  <c r="H48" i="1"/>
  <c r="K48" i="1"/>
  <c r="M48" i="1"/>
  <c r="E48" i="1"/>
  <c r="G48" i="1"/>
  <c r="I48" i="1"/>
  <c r="L48" i="1"/>
  <c r="N48" i="1"/>
  <c r="D49" i="1"/>
  <c r="F49" i="1"/>
  <c r="H49" i="1"/>
  <c r="K49" i="1"/>
  <c r="M49" i="1"/>
  <c r="E49" i="1"/>
  <c r="G49" i="1"/>
  <c r="I49" i="1"/>
  <c r="L49" i="1"/>
  <c r="N49" i="1"/>
  <c r="D50" i="1"/>
  <c r="F50" i="1"/>
  <c r="H50" i="1"/>
  <c r="K50" i="1"/>
  <c r="M50" i="1"/>
  <c r="E50" i="1"/>
  <c r="G50" i="1"/>
  <c r="I50" i="1"/>
  <c r="L50" i="1"/>
  <c r="N50" i="1"/>
  <c r="D51" i="1"/>
  <c r="F51" i="1"/>
  <c r="H51" i="1"/>
  <c r="K51" i="1"/>
  <c r="M51" i="1"/>
  <c r="E51" i="1"/>
  <c r="G51" i="1"/>
  <c r="I51" i="1"/>
  <c r="L51" i="1"/>
  <c r="N51" i="1"/>
  <c r="D52" i="1"/>
  <c r="F52" i="1"/>
  <c r="H52" i="1"/>
  <c r="K52" i="1"/>
  <c r="M52" i="1"/>
  <c r="E52" i="1"/>
  <c r="G52" i="1"/>
  <c r="I52" i="1"/>
  <c r="L52" i="1"/>
  <c r="N52" i="1"/>
  <c r="D53" i="1"/>
  <c r="F53" i="1"/>
  <c r="H53" i="1"/>
  <c r="K53" i="1"/>
  <c r="M53" i="1"/>
  <c r="E53" i="1"/>
  <c r="G53" i="1"/>
  <c r="I53" i="1"/>
  <c r="L53" i="1"/>
  <c r="N53" i="1"/>
  <c r="D54" i="1"/>
  <c r="F54" i="1"/>
  <c r="H54" i="1"/>
  <c r="K54" i="1"/>
  <c r="M54" i="1"/>
  <c r="E54" i="1"/>
  <c r="G54" i="1"/>
  <c r="I54" i="1"/>
  <c r="L54" i="1"/>
  <c r="N54" i="1"/>
  <c r="D55" i="1"/>
  <c r="F55" i="1"/>
  <c r="H55" i="1"/>
  <c r="K55" i="1"/>
  <c r="M55" i="1"/>
  <c r="E55" i="1"/>
  <c r="G55" i="1"/>
  <c r="I55" i="1"/>
  <c r="L55" i="1"/>
  <c r="N55" i="1"/>
  <c r="D56" i="1"/>
  <c r="F56" i="1"/>
  <c r="H56" i="1"/>
  <c r="K56" i="1"/>
  <c r="M56" i="1"/>
  <c r="E56" i="1"/>
  <c r="G56" i="1"/>
  <c r="I56" i="1"/>
  <c r="L56" i="1"/>
  <c r="N56" i="1"/>
  <c r="D57" i="1"/>
  <c r="F57" i="1"/>
  <c r="H57" i="1"/>
  <c r="K57" i="1"/>
  <c r="M57" i="1"/>
  <c r="E57" i="1"/>
  <c r="G57" i="1"/>
  <c r="I57" i="1"/>
  <c r="L57" i="1"/>
  <c r="N57" i="1"/>
  <c r="D58" i="1"/>
  <c r="F58" i="1"/>
  <c r="H58" i="1"/>
  <c r="K58" i="1"/>
  <c r="M58" i="1"/>
  <c r="E58" i="1"/>
  <c r="G58" i="1"/>
  <c r="I58" i="1"/>
  <c r="L58" i="1"/>
  <c r="N58" i="1"/>
  <c r="D59" i="1"/>
  <c r="F59" i="1"/>
  <c r="H59" i="1"/>
  <c r="K59" i="1"/>
  <c r="M59" i="1"/>
  <c r="E59" i="1"/>
  <c r="G59" i="1"/>
  <c r="I59" i="1"/>
  <c r="L59" i="1"/>
  <c r="N59" i="1"/>
  <c r="D60" i="1"/>
  <c r="F60" i="1"/>
  <c r="H60" i="1"/>
  <c r="K60" i="1"/>
  <c r="M60" i="1"/>
  <c r="E60" i="1"/>
  <c r="G60" i="1"/>
  <c r="I60" i="1"/>
  <c r="L60" i="1"/>
  <c r="N60" i="1"/>
  <c r="D61" i="1"/>
  <c r="F61" i="1"/>
  <c r="H61" i="1"/>
  <c r="K61" i="1"/>
  <c r="M61" i="1"/>
  <c r="E61" i="1"/>
  <c r="G61" i="1"/>
  <c r="I61" i="1"/>
  <c r="L61" i="1"/>
  <c r="N61" i="1"/>
  <c r="D62" i="1"/>
  <c r="F62" i="1"/>
  <c r="H62" i="1"/>
  <c r="K62" i="1"/>
  <c r="M62" i="1"/>
  <c r="E62" i="1"/>
  <c r="G62" i="1"/>
  <c r="I62" i="1"/>
  <c r="L62" i="1"/>
  <c r="N62" i="1"/>
  <c r="D63" i="1"/>
  <c r="F63" i="1"/>
  <c r="H63" i="1"/>
  <c r="K63" i="1"/>
  <c r="M63" i="1"/>
  <c r="E63" i="1"/>
  <c r="G63" i="1"/>
  <c r="I63" i="1"/>
  <c r="L63" i="1"/>
  <c r="N63" i="1"/>
  <c r="D64" i="1"/>
  <c r="F64" i="1"/>
  <c r="H64" i="1"/>
  <c r="K64" i="1"/>
  <c r="M64" i="1"/>
  <c r="E64" i="1"/>
  <c r="G64" i="1"/>
  <c r="I64" i="1"/>
  <c r="L64" i="1"/>
  <c r="N64" i="1"/>
  <c r="D65" i="1"/>
  <c r="F65" i="1"/>
  <c r="H65" i="1"/>
  <c r="K65" i="1"/>
  <c r="M65" i="1"/>
  <c r="E65" i="1"/>
  <c r="G65" i="1"/>
  <c r="I65" i="1"/>
  <c r="L65" i="1"/>
  <c r="N65" i="1"/>
  <c r="D66" i="1"/>
  <c r="F66" i="1"/>
  <c r="H66" i="1"/>
  <c r="K66" i="1"/>
  <c r="M66" i="1"/>
  <c r="E66" i="1"/>
  <c r="G66" i="1"/>
  <c r="I66" i="1"/>
  <c r="L66" i="1"/>
  <c r="N66" i="1"/>
  <c r="D67" i="1"/>
  <c r="F67" i="1"/>
  <c r="H67" i="1"/>
  <c r="K67" i="1"/>
  <c r="M67" i="1"/>
  <c r="E67" i="1"/>
  <c r="G67" i="1"/>
  <c r="I67" i="1"/>
  <c r="L67" i="1"/>
  <c r="N67" i="1"/>
  <c r="D68" i="1"/>
  <c r="F68" i="1"/>
  <c r="H68" i="1"/>
  <c r="K68" i="1"/>
  <c r="M68" i="1"/>
  <c r="E68" i="1"/>
  <c r="G68" i="1"/>
  <c r="I68" i="1"/>
  <c r="L68" i="1"/>
  <c r="N68" i="1"/>
  <c r="D69" i="1"/>
  <c r="F69" i="1"/>
  <c r="H69" i="1"/>
  <c r="K69" i="1"/>
  <c r="M69" i="1"/>
  <c r="E69" i="1"/>
  <c r="G69" i="1"/>
  <c r="I69" i="1"/>
  <c r="L69" i="1"/>
  <c r="N69" i="1"/>
  <c r="D70" i="1"/>
  <c r="F70" i="1"/>
  <c r="H70" i="1"/>
  <c r="K70" i="1"/>
  <c r="M70" i="1"/>
  <c r="E70" i="1"/>
  <c r="G70" i="1"/>
  <c r="I70" i="1"/>
  <c r="L70" i="1"/>
  <c r="N70" i="1"/>
  <c r="D71" i="1"/>
  <c r="F71" i="1"/>
  <c r="H71" i="1"/>
  <c r="K71" i="1"/>
  <c r="M71" i="1"/>
  <c r="E71" i="1"/>
  <c r="G71" i="1"/>
  <c r="I71" i="1"/>
  <c r="L71" i="1"/>
  <c r="N71" i="1"/>
  <c r="D72" i="1"/>
  <c r="F72" i="1"/>
  <c r="H72" i="1"/>
  <c r="K72" i="1"/>
  <c r="M72" i="1"/>
  <c r="E72" i="1"/>
  <c r="G72" i="1"/>
  <c r="I72" i="1"/>
  <c r="L72" i="1"/>
  <c r="N72" i="1"/>
  <c r="D73" i="1"/>
  <c r="F73" i="1"/>
  <c r="H73" i="1"/>
  <c r="K73" i="1"/>
  <c r="M73" i="1"/>
  <c r="E73" i="1"/>
  <c r="G73" i="1"/>
  <c r="I73" i="1"/>
  <c r="L73" i="1"/>
  <c r="N73" i="1"/>
  <c r="D74" i="1"/>
  <c r="F74" i="1"/>
  <c r="H74" i="1"/>
  <c r="K74" i="1"/>
  <c r="M74" i="1"/>
  <c r="E74" i="1"/>
  <c r="G74" i="1"/>
  <c r="I74" i="1"/>
  <c r="L74" i="1"/>
  <c r="N74" i="1"/>
  <c r="D75" i="1"/>
  <c r="F75" i="1"/>
  <c r="H75" i="1"/>
  <c r="K75" i="1"/>
  <c r="M75" i="1"/>
  <c r="E75" i="1"/>
  <c r="G75" i="1"/>
  <c r="I75" i="1"/>
  <c r="L75" i="1"/>
  <c r="N75" i="1"/>
  <c r="D76" i="1"/>
  <c r="F76" i="1"/>
  <c r="H76" i="1"/>
  <c r="K76" i="1"/>
  <c r="M76" i="1"/>
  <c r="E76" i="1"/>
  <c r="G76" i="1"/>
  <c r="I76" i="1"/>
  <c r="L76" i="1"/>
  <c r="N76" i="1"/>
  <c r="D77" i="1"/>
  <c r="F77" i="1"/>
  <c r="H77" i="1"/>
  <c r="K77" i="1"/>
  <c r="M77" i="1"/>
  <c r="E77" i="1"/>
  <c r="G77" i="1"/>
  <c r="I77" i="1"/>
  <c r="L77" i="1"/>
  <c r="N77" i="1"/>
  <c r="D78" i="1"/>
  <c r="F78" i="1"/>
  <c r="H78" i="1"/>
  <c r="K78" i="1"/>
  <c r="M78" i="1"/>
  <c r="E78" i="1"/>
  <c r="G78" i="1"/>
  <c r="I78" i="1"/>
  <c r="L78" i="1"/>
  <c r="N78" i="1"/>
  <c r="D79" i="1"/>
  <c r="F79" i="1"/>
  <c r="H79" i="1"/>
  <c r="K79" i="1"/>
  <c r="M79" i="1"/>
  <c r="E79" i="1"/>
  <c r="G79" i="1"/>
  <c r="I79" i="1"/>
  <c r="L79" i="1"/>
  <c r="N79" i="1"/>
  <c r="D80" i="1"/>
  <c r="F80" i="1"/>
  <c r="H80" i="1"/>
  <c r="K80" i="1"/>
  <c r="M80" i="1"/>
  <c r="E80" i="1"/>
  <c r="G80" i="1"/>
  <c r="I80" i="1"/>
  <c r="L80" i="1"/>
  <c r="N80" i="1"/>
  <c r="D81" i="1"/>
  <c r="F81" i="1"/>
  <c r="H81" i="1"/>
  <c r="K81" i="1"/>
  <c r="M81" i="1"/>
  <c r="E81" i="1"/>
  <c r="G81" i="1"/>
  <c r="I81" i="1"/>
  <c r="L81" i="1"/>
  <c r="N81" i="1"/>
  <c r="D82" i="1"/>
  <c r="F82" i="1"/>
  <c r="H82" i="1"/>
  <c r="K82" i="1"/>
  <c r="M82" i="1"/>
  <c r="E82" i="1"/>
  <c r="G82" i="1"/>
  <c r="I82" i="1"/>
  <c r="L82" i="1"/>
  <c r="N82" i="1"/>
  <c r="D83" i="1"/>
  <c r="F83" i="1"/>
  <c r="H83" i="1"/>
  <c r="K83" i="1"/>
  <c r="M83" i="1"/>
  <c r="E83" i="1"/>
  <c r="G83" i="1"/>
  <c r="I83" i="1"/>
  <c r="L83" i="1"/>
  <c r="N83" i="1"/>
  <c r="D84" i="1"/>
  <c r="F84" i="1"/>
  <c r="H84" i="1"/>
  <c r="K84" i="1"/>
  <c r="M84" i="1"/>
  <c r="E84" i="1"/>
  <c r="G84" i="1"/>
  <c r="I84" i="1"/>
  <c r="L84" i="1"/>
  <c r="N84" i="1"/>
  <c r="D85" i="1"/>
  <c r="F85" i="1"/>
  <c r="H85" i="1"/>
  <c r="K85" i="1"/>
  <c r="M85" i="1"/>
  <c r="E85" i="1"/>
  <c r="G85" i="1"/>
  <c r="I85" i="1"/>
  <c r="L85" i="1"/>
  <c r="N85" i="1"/>
  <c r="D86" i="1"/>
  <c r="F86" i="1"/>
  <c r="H86" i="1"/>
  <c r="K86" i="1"/>
  <c r="M86" i="1"/>
  <c r="E86" i="1"/>
  <c r="G86" i="1"/>
  <c r="I86" i="1"/>
  <c r="L86" i="1"/>
  <c r="N86" i="1"/>
  <c r="D87" i="1"/>
  <c r="F87" i="1"/>
  <c r="H87" i="1"/>
  <c r="K87" i="1"/>
  <c r="M87" i="1"/>
  <c r="E87" i="1"/>
  <c r="G87" i="1"/>
  <c r="I87" i="1"/>
  <c r="L87" i="1"/>
  <c r="N87" i="1"/>
  <c r="D88" i="1"/>
  <c r="F88" i="1"/>
  <c r="H88" i="1"/>
  <c r="K88" i="1"/>
  <c r="M88" i="1"/>
  <c r="E88" i="1"/>
  <c r="G88" i="1"/>
  <c r="I88" i="1"/>
  <c r="L88" i="1"/>
  <c r="N88" i="1"/>
  <c r="D89" i="1"/>
  <c r="F89" i="1"/>
  <c r="H89" i="1"/>
  <c r="K89" i="1"/>
  <c r="M89" i="1"/>
  <c r="E89" i="1"/>
  <c r="G89" i="1"/>
  <c r="I89" i="1"/>
  <c r="L89" i="1"/>
  <c r="N89" i="1"/>
  <c r="D90" i="1"/>
  <c r="F90" i="1"/>
  <c r="H90" i="1"/>
  <c r="K90" i="1"/>
  <c r="M90" i="1"/>
  <c r="E90" i="1"/>
  <c r="G90" i="1"/>
  <c r="I90" i="1"/>
  <c r="L90" i="1"/>
  <c r="N90" i="1"/>
  <c r="D91" i="1"/>
  <c r="F91" i="1"/>
  <c r="H91" i="1"/>
  <c r="K91" i="1"/>
  <c r="M91" i="1"/>
  <c r="E91" i="1"/>
  <c r="G91" i="1"/>
  <c r="I91" i="1"/>
  <c r="L91" i="1"/>
  <c r="N91" i="1"/>
  <c r="D92" i="1"/>
  <c r="F92" i="1"/>
  <c r="H92" i="1"/>
  <c r="K92" i="1"/>
  <c r="M92" i="1"/>
  <c r="E92" i="1"/>
  <c r="G92" i="1"/>
  <c r="I92" i="1"/>
  <c r="L92" i="1"/>
  <c r="N92" i="1"/>
  <c r="D93" i="1"/>
  <c r="F93" i="1"/>
  <c r="H93" i="1"/>
  <c r="K93" i="1"/>
  <c r="M93" i="1"/>
  <c r="E93" i="1"/>
  <c r="G93" i="1"/>
  <c r="I93" i="1"/>
  <c r="L93" i="1"/>
  <c r="N93" i="1"/>
  <c r="D94" i="1"/>
  <c r="F94" i="1"/>
  <c r="H94" i="1"/>
  <c r="K94" i="1"/>
  <c r="M94" i="1"/>
  <c r="E94" i="1"/>
  <c r="G94" i="1"/>
  <c r="I94" i="1"/>
  <c r="L94" i="1"/>
  <c r="N94" i="1"/>
  <c r="D95" i="1"/>
  <c r="F95" i="1"/>
  <c r="H95" i="1"/>
  <c r="K95" i="1"/>
  <c r="M95" i="1"/>
  <c r="E95" i="1"/>
  <c r="G95" i="1"/>
  <c r="I95" i="1"/>
  <c r="L95" i="1"/>
  <c r="N95" i="1"/>
  <c r="D96" i="1"/>
  <c r="F96" i="1"/>
  <c r="H96" i="1"/>
  <c r="K96" i="1"/>
  <c r="M96" i="1"/>
  <c r="E96" i="1"/>
  <c r="G96" i="1"/>
  <c r="I96" i="1"/>
  <c r="L96" i="1"/>
  <c r="N96" i="1"/>
  <c r="D97" i="1"/>
  <c r="F97" i="1"/>
  <c r="H97" i="1"/>
  <c r="K97" i="1"/>
  <c r="M97" i="1"/>
  <c r="E97" i="1"/>
  <c r="G97" i="1"/>
  <c r="I97" i="1"/>
  <c r="L97" i="1"/>
  <c r="N97" i="1"/>
  <c r="D98" i="1"/>
  <c r="F98" i="1"/>
  <c r="H98" i="1"/>
  <c r="K98" i="1"/>
  <c r="M98" i="1"/>
  <c r="E98" i="1"/>
  <c r="G98" i="1"/>
  <c r="I98" i="1"/>
  <c r="L98" i="1"/>
  <c r="N98" i="1"/>
  <c r="D99" i="1"/>
  <c r="F99" i="1"/>
  <c r="H99" i="1"/>
  <c r="K99" i="1"/>
  <c r="M99" i="1"/>
  <c r="E99" i="1"/>
  <c r="G99" i="1"/>
  <c r="I99" i="1"/>
  <c r="L99" i="1"/>
  <c r="N99" i="1"/>
  <c r="D100" i="1"/>
  <c r="F100" i="1"/>
  <c r="H100" i="1"/>
  <c r="K100" i="1"/>
  <c r="M100" i="1"/>
  <c r="E100" i="1"/>
  <c r="G100" i="1"/>
  <c r="I100" i="1"/>
  <c r="L100" i="1"/>
  <c r="N100" i="1"/>
  <c r="D101" i="1"/>
  <c r="F101" i="1"/>
  <c r="H101" i="1"/>
  <c r="K101" i="1"/>
  <c r="M101" i="1"/>
  <c r="E101" i="1"/>
  <c r="G101" i="1"/>
  <c r="I101" i="1"/>
  <c r="L101" i="1"/>
  <c r="N101" i="1"/>
  <c r="D102" i="1"/>
  <c r="F102" i="1"/>
  <c r="H102" i="1"/>
  <c r="K102" i="1"/>
  <c r="M102" i="1"/>
  <c r="E102" i="1"/>
  <c r="G102" i="1"/>
  <c r="I102" i="1"/>
  <c r="L102" i="1"/>
  <c r="N102" i="1"/>
  <c r="D103" i="1"/>
  <c r="F103" i="1"/>
  <c r="H103" i="1"/>
  <c r="K103" i="1"/>
  <c r="M103" i="1"/>
  <c r="E103" i="1"/>
  <c r="G103" i="1"/>
  <c r="I103" i="1"/>
  <c r="L103" i="1"/>
  <c r="N103" i="1"/>
  <c r="D104" i="1"/>
  <c r="F104" i="1"/>
  <c r="H104" i="1"/>
  <c r="K104" i="1"/>
  <c r="M104" i="1"/>
  <c r="E104" i="1"/>
  <c r="G104" i="1"/>
  <c r="I104" i="1"/>
  <c r="L104" i="1"/>
  <c r="N104" i="1"/>
  <c r="D105" i="1"/>
  <c r="F105" i="1"/>
  <c r="H105" i="1"/>
  <c r="K105" i="1"/>
  <c r="M105" i="1"/>
  <c r="E105" i="1"/>
  <c r="G105" i="1"/>
  <c r="I105" i="1"/>
  <c r="L105" i="1"/>
  <c r="N105" i="1"/>
  <c r="D106" i="1"/>
  <c r="F106" i="1"/>
  <c r="H106" i="1"/>
  <c r="K106" i="1"/>
  <c r="M106" i="1"/>
  <c r="E106" i="1"/>
  <c r="G106" i="1"/>
  <c r="I106" i="1"/>
  <c r="L106" i="1"/>
  <c r="N106" i="1"/>
  <c r="D107" i="1"/>
  <c r="F107" i="1"/>
  <c r="H107" i="1"/>
  <c r="K107" i="1"/>
  <c r="M107" i="1"/>
  <c r="E107" i="1"/>
  <c r="G107" i="1"/>
  <c r="I107" i="1"/>
  <c r="L107" i="1"/>
  <c r="N107" i="1"/>
  <c r="D108" i="1"/>
  <c r="F108" i="1"/>
  <c r="H108" i="1"/>
  <c r="K108" i="1"/>
  <c r="M108" i="1"/>
  <c r="E108" i="1"/>
  <c r="G108" i="1"/>
  <c r="I108" i="1"/>
  <c r="L108" i="1"/>
  <c r="N108" i="1"/>
  <c r="D109" i="1"/>
  <c r="F109" i="1"/>
  <c r="H109" i="1"/>
  <c r="K109" i="1"/>
  <c r="M109" i="1"/>
  <c r="E109" i="1"/>
  <c r="G109" i="1"/>
  <c r="I109" i="1"/>
  <c r="L109" i="1"/>
  <c r="N109" i="1"/>
  <c r="D110" i="1"/>
  <c r="F110" i="1"/>
  <c r="H110" i="1"/>
  <c r="K110" i="1"/>
  <c r="M110" i="1"/>
  <c r="E110" i="1"/>
  <c r="G110" i="1"/>
  <c r="I110" i="1"/>
  <c r="L110" i="1"/>
  <c r="N110" i="1"/>
  <c r="D111" i="1"/>
  <c r="F111" i="1"/>
  <c r="H111" i="1"/>
  <c r="K111" i="1"/>
  <c r="M111" i="1"/>
  <c r="E111" i="1"/>
  <c r="G111" i="1"/>
  <c r="I111" i="1"/>
  <c r="L111" i="1"/>
  <c r="N111" i="1"/>
  <c r="D112" i="1"/>
  <c r="F112" i="1"/>
  <c r="H112" i="1"/>
  <c r="K112" i="1"/>
  <c r="M112" i="1"/>
  <c r="E112" i="1"/>
  <c r="G112" i="1"/>
  <c r="I112" i="1"/>
  <c r="L112" i="1"/>
  <c r="N112" i="1"/>
  <c r="D113" i="1"/>
  <c r="F113" i="1"/>
  <c r="H113" i="1"/>
  <c r="K113" i="1"/>
  <c r="M113" i="1"/>
  <c r="E113" i="1"/>
  <c r="G113" i="1"/>
  <c r="I113" i="1"/>
  <c r="L113" i="1"/>
  <c r="N113" i="1"/>
  <c r="D114" i="1"/>
  <c r="F114" i="1"/>
  <c r="H114" i="1"/>
  <c r="K114" i="1"/>
  <c r="M114" i="1"/>
  <c r="E114" i="1"/>
  <c r="G114" i="1"/>
  <c r="I114" i="1"/>
  <c r="L114" i="1"/>
  <c r="N114" i="1"/>
  <c r="D115" i="1"/>
  <c r="F115" i="1"/>
  <c r="H115" i="1"/>
  <c r="K115" i="1"/>
  <c r="M115" i="1"/>
  <c r="E115" i="1"/>
  <c r="G115" i="1"/>
  <c r="I115" i="1"/>
  <c r="L115" i="1"/>
  <c r="N115" i="1"/>
  <c r="D116" i="1"/>
  <c r="F116" i="1"/>
  <c r="H116" i="1"/>
  <c r="K116" i="1"/>
  <c r="M116" i="1"/>
  <c r="E116" i="1"/>
  <c r="G116" i="1"/>
  <c r="I116" i="1"/>
  <c r="L116" i="1"/>
  <c r="N116" i="1"/>
  <c r="D117" i="1"/>
  <c r="F117" i="1"/>
  <c r="H117" i="1"/>
  <c r="K117" i="1"/>
  <c r="M117" i="1"/>
  <c r="E117" i="1"/>
  <c r="G117" i="1"/>
  <c r="I117" i="1"/>
  <c r="L117" i="1"/>
  <c r="N117" i="1"/>
  <c r="D118" i="1"/>
  <c r="F118" i="1"/>
  <c r="H118" i="1"/>
  <c r="K118" i="1"/>
  <c r="M118" i="1"/>
  <c r="E118" i="1"/>
  <c r="G118" i="1"/>
  <c r="I118" i="1"/>
  <c r="L118" i="1"/>
  <c r="N118" i="1"/>
  <c r="D119" i="1"/>
  <c r="F119" i="1"/>
  <c r="H119" i="1"/>
  <c r="K119" i="1"/>
  <c r="M119" i="1"/>
  <c r="E119" i="1"/>
  <c r="G119" i="1"/>
  <c r="I119" i="1"/>
  <c r="L119" i="1"/>
  <c r="N119" i="1"/>
  <c r="D120" i="1"/>
  <c r="F120" i="1"/>
  <c r="H120" i="1"/>
  <c r="K120" i="1"/>
  <c r="M120" i="1"/>
  <c r="E120" i="1"/>
  <c r="G120" i="1"/>
  <c r="I120" i="1"/>
  <c r="L120" i="1"/>
  <c r="N120" i="1"/>
  <c r="D121" i="1"/>
  <c r="F121" i="1"/>
  <c r="H121" i="1"/>
  <c r="K121" i="1"/>
  <c r="M121" i="1"/>
  <c r="E121" i="1"/>
  <c r="G121" i="1"/>
  <c r="I121" i="1"/>
  <c r="L121" i="1"/>
  <c r="N121" i="1"/>
  <c r="D122" i="1"/>
  <c r="F122" i="1"/>
  <c r="H122" i="1"/>
  <c r="K122" i="1"/>
  <c r="M122" i="1"/>
  <c r="E122" i="1"/>
  <c r="G122" i="1"/>
  <c r="I122" i="1"/>
  <c r="L122" i="1"/>
  <c r="N122" i="1"/>
  <c r="D123" i="1"/>
  <c r="F123" i="1"/>
  <c r="H123" i="1"/>
  <c r="K123" i="1"/>
  <c r="M123" i="1"/>
  <c r="E123" i="1"/>
  <c r="G123" i="1"/>
  <c r="I123" i="1"/>
  <c r="L123" i="1"/>
  <c r="N123" i="1"/>
  <c r="D124" i="1"/>
  <c r="F124" i="1"/>
  <c r="H124" i="1"/>
  <c r="K124" i="1"/>
  <c r="M124" i="1"/>
  <c r="E124" i="1"/>
  <c r="G124" i="1"/>
  <c r="I124" i="1"/>
  <c r="L124" i="1"/>
  <c r="N124" i="1"/>
  <c r="D125" i="1"/>
  <c r="F125" i="1"/>
  <c r="H125" i="1"/>
  <c r="K125" i="1"/>
  <c r="M125" i="1"/>
  <c r="E125" i="1"/>
  <c r="G125" i="1"/>
  <c r="I125" i="1"/>
  <c r="L125" i="1"/>
  <c r="N125" i="1"/>
  <c r="D126" i="1"/>
  <c r="F126" i="1"/>
  <c r="H126" i="1"/>
  <c r="K126" i="1"/>
  <c r="M126" i="1"/>
  <c r="E126" i="1"/>
  <c r="G126" i="1"/>
  <c r="I126" i="1"/>
  <c r="L126" i="1"/>
  <c r="N126" i="1"/>
  <c r="D127" i="1"/>
  <c r="F127" i="1"/>
  <c r="H127" i="1"/>
  <c r="K127" i="1"/>
  <c r="M127" i="1"/>
  <c r="E127" i="1"/>
  <c r="G127" i="1"/>
  <c r="I127" i="1"/>
  <c r="L127" i="1"/>
  <c r="N127" i="1"/>
  <c r="D128" i="1"/>
  <c r="F128" i="1"/>
  <c r="H128" i="1"/>
  <c r="K128" i="1"/>
  <c r="M128" i="1"/>
  <c r="E128" i="1"/>
  <c r="G128" i="1"/>
  <c r="I128" i="1"/>
  <c r="L128" i="1"/>
  <c r="N128" i="1"/>
  <c r="D129" i="1"/>
  <c r="F129" i="1"/>
  <c r="H129" i="1"/>
  <c r="K129" i="1"/>
  <c r="M129" i="1"/>
  <c r="E129" i="1"/>
  <c r="G129" i="1"/>
  <c r="I129" i="1"/>
  <c r="L129" i="1"/>
  <c r="N129" i="1"/>
  <c r="D130" i="1"/>
  <c r="F130" i="1"/>
  <c r="H130" i="1"/>
  <c r="K130" i="1"/>
  <c r="M130" i="1"/>
  <c r="E130" i="1"/>
  <c r="G130" i="1"/>
  <c r="I130" i="1"/>
  <c r="L130" i="1"/>
  <c r="N130" i="1"/>
  <c r="D131" i="1"/>
  <c r="F131" i="1"/>
  <c r="H131" i="1"/>
  <c r="K131" i="1"/>
  <c r="M131" i="1"/>
  <c r="E131" i="1"/>
  <c r="G131" i="1"/>
  <c r="I131" i="1"/>
  <c r="L131" i="1"/>
  <c r="N131" i="1"/>
  <c r="D132" i="1"/>
  <c r="F132" i="1"/>
  <c r="H132" i="1"/>
  <c r="K132" i="1"/>
  <c r="M132" i="1"/>
  <c r="E132" i="1"/>
  <c r="G132" i="1"/>
  <c r="I132" i="1"/>
  <c r="L132" i="1"/>
  <c r="N132" i="1"/>
  <c r="D133" i="1"/>
  <c r="F133" i="1"/>
  <c r="H133" i="1"/>
  <c r="K133" i="1"/>
  <c r="M133" i="1"/>
  <c r="E133" i="1"/>
  <c r="G133" i="1"/>
  <c r="I133" i="1"/>
  <c r="L133" i="1"/>
  <c r="N133" i="1"/>
  <c r="D134" i="1"/>
  <c r="F134" i="1"/>
  <c r="H134" i="1"/>
  <c r="K134" i="1"/>
  <c r="M134" i="1"/>
  <c r="E134" i="1"/>
  <c r="G134" i="1"/>
  <c r="I134" i="1"/>
  <c r="L134" i="1"/>
  <c r="N134" i="1"/>
  <c r="D135" i="1"/>
  <c r="F135" i="1"/>
  <c r="H135" i="1"/>
  <c r="K135" i="1"/>
  <c r="M135" i="1"/>
  <c r="E135" i="1"/>
  <c r="G135" i="1"/>
  <c r="I135" i="1"/>
  <c r="L135" i="1"/>
  <c r="N135" i="1"/>
  <c r="D136" i="1"/>
  <c r="F136" i="1"/>
  <c r="H136" i="1"/>
  <c r="K136" i="1"/>
  <c r="M136" i="1"/>
  <c r="E136" i="1"/>
  <c r="G136" i="1"/>
  <c r="I136" i="1"/>
  <c r="L136" i="1"/>
  <c r="N136" i="1"/>
  <c r="D137" i="1"/>
  <c r="F137" i="1"/>
  <c r="H137" i="1"/>
  <c r="K137" i="1"/>
  <c r="M137" i="1"/>
  <c r="E137" i="1"/>
  <c r="G137" i="1"/>
  <c r="I137" i="1"/>
  <c r="L137" i="1"/>
  <c r="N137" i="1"/>
  <c r="D138" i="1"/>
  <c r="F138" i="1"/>
  <c r="H138" i="1"/>
  <c r="K138" i="1"/>
  <c r="M138" i="1"/>
  <c r="E138" i="1"/>
  <c r="G138" i="1"/>
  <c r="I138" i="1"/>
  <c r="L138" i="1"/>
  <c r="N138" i="1"/>
  <c r="D139" i="1"/>
  <c r="F139" i="1"/>
  <c r="H139" i="1"/>
  <c r="K139" i="1"/>
  <c r="M139" i="1"/>
  <c r="E139" i="1"/>
  <c r="G139" i="1"/>
  <c r="I139" i="1"/>
  <c r="L139" i="1"/>
  <c r="N139" i="1"/>
  <c r="D140" i="1"/>
  <c r="F140" i="1"/>
  <c r="H140" i="1"/>
  <c r="K140" i="1"/>
  <c r="M140" i="1"/>
  <c r="E140" i="1"/>
  <c r="G140" i="1"/>
  <c r="I140" i="1"/>
  <c r="L140" i="1"/>
  <c r="N140" i="1"/>
  <c r="D141" i="1"/>
  <c r="F141" i="1"/>
  <c r="H141" i="1"/>
  <c r="K141" i="1"/>
  <c r="M141" i="1"/>
  <c r="E141" i="1"/>
  <c r="G141" i="1"/>
  <c r="I141" i="1"/>
  <c r="L141" i="1"/>
  <c r="N141" i="1"/>
  <c r="D142" i="1"/>
  <c r="F142" i="1"/>
  <c r="H142" i="1"/>
  <c r="K142" i="1"/>
  <c r="M142" i="1"/>
  <c r="E142" i="1"/>
  <c r="G142" i="1"/>
  <c r="I142" i="1"/>
  <c r="L142" i="1"/>
  <c r="N142" i="1"/>
  <c r="D143" i="1"/>
  <c r="F143" i="1"/>
  <c r="H143" i="1"/>
  <c r="K143" i="1"/>
  <c r="M143" i="1"/>
  <c r="E143" i="1"/>
  <c r="G143" i="1"/>
  <c r="I143" i="1"/>
  <c r="L143" i="1"/>
  <c r="N143" i="1"/>
  <c r="D144" i="1"/>
  <c r="F144" i="1"/>
  <c r="H144" i="1"/>
  <c r="K144" i="1"/>
  <c r="M144" i="1"/>
  <c r="E144" i="1"/>
  <c r="G144" i="1"/>
  <c r="I144" i="1"/>
  <c r="L144" i="1"/>
  <c r="N144" i="1"/>
  <c r="D145" i="1"/>
  <c r="F145" i="1"/>
  <c r="H145" i="1"/>
  <c r="K145" i="1"/>
  <c r="M145" i="1"/>
  <c r="E145" i="1"/>
  <c r="G145" i="1"/>
  <c r="I145" i="1"/>
  <c r="L145" i="1"/>
  <c r="N145" i="1"/>
  <c r="D146" i="1"/>
  <c r="F146" i="1"/>
  <c r="H146" i="1"/>
  <c r="K146" i="1"/>
  <c r="M146" i="1"/>
  <c r="E146" i="1"/>
  <c r="G146" i="1"/>
  <c r="I146" i="1"/>
  <c r="L146" i="1"/>
  <c r="N146" i="1"/>
  <c r="D147" i="1"/>
  <c r="F147" i="1"/>
  <c r="H147" i="1"/>
  <c r="K147" i="1"/>
  <c r="M147" i="1"/>
  <c r="E147" i="1"/>
  <c r="G147" i="1"/>
  <c r="I147" i="1"/>
  <c r="L147" i="1"/>
  <c r="N147" i="1"/>
  <c r="D148" i="1"/>
  <c r="F148" i="1"/>
  <c r="H148" i="1"/>
  <c r="K148" i="1"/>
  <c r="M148" i="1"/>
  <c r="E148" i="1"/>
  <c r="G148" i="1"/>
  <c r="I148" i="1"/>
  <c r="L148" i="1"/>
  <c r="N148" i="1"/>
  <c r="D149" i="1"/>
  <c r="F149" i="1"/>
  <c r="H149" i="1"/>
  <c r="K149" i="1"/>
  <c r="M149" i="1"/>
  <c r="E149" i="1"/>
  <c r="G149" i="1"/>
  <c r="I149" i="1"/>
  <c r="L149" i="1"/>
  <c r="N149" i="1"/>
  <c r="D150" i="1"/>
  <c r="F150" i="1"/>
  <c r="H150" i="1"/>
  <c r="K150" i="1"/>
  <c r="M150" i="1"/>
  <c r="E150" i="1"/>
  <c r="G150" i="1"/>
  <c r="I150" i="1"/>
  <c r="L150" i="1"/>
  <c r="N150" i="1"/>
  <c r="D151" i="1"/>
  <c r="F151" i="1"/>
  <c r="H151" i="1"/>
  <c r="K151" i="1"/>
  <c r="M151" i="1"/>
  <c r="E151" i="1"/>
  <c r="G151" i="1"/>
  <c r="I151" i="1"/>
  <c r="L151" i="1"/>
  <c r="N151" i="1"/>
  <c r="D152" i="1"/>
  <c r="F152" i="1"/>
  <c r="H152" i="1"/>
  <c r="K152" i="1"/>
  <c r="M152" i="1"/>
  <c r="E152" i="1"/>
  <c r="G152" i="1"/>
  <c r="I152" i="1"/>
  <c r="L152" i="1"/>
  <c r="N152" i="1"/>
  <c r="D153" i="1"/>
  <c r="F153" i="1"/>
  <c r="H153" i="1"/>
  <c r="K153" i="1"/>
  <c r="M153" i="1"/>
  <c r="E153" i="1"/>
  <c r="G153" i="1"/>
  <c r="I153" i="1"/>
  <c r="L153" i="1"/>
  <c r="N153" i="1"/>
  <c r="D154" i="1"/>
  <c r="F154" i="1"/>
  <c r="H154" i="1"/>
  <c r="K154" i="1"/>
  <c r="M154" i="1"/>
  <c r="E154" i="1"/>
  <c r="G154" i="1"/>
  <c r="I154" i="1"/>
  <c r="L154" i="1"/>
  <c r="N154" i="1"/>
  <c r="D155" i="1"/>
  <c r="F155" i="1"/>
  <c r="H155" i="1"/>
  <c r="K155" i="1"/>
  <c r="M155" i="1"/>
  <c r="E155" i="1"/>
  <c r="G155" i="1"/>
  <c r="I155" i="1"/>
  <c r="L155" i="1"/>
  <c r="N155" i="1"/>
  <c r="D156" i="1"/>
  <c r="F156" i="1"/>
  <c r="H156" i="1"/>
  <c r="K156" i="1"/>
  <c r="M156" i="1"/>
  <c r="E156" i="1"/>
  <c r="G156" i="1"/>
  <c r="I156" i="1"/>
  <c r="L156" i="1"/>
  <c r="N156" i="1"/>
  <c r="D157" i="1"/>
  <c r="F157" i="1"/>
  <c r="H157" i="1"/>
  <c r="K157" i="1"/>
  <c r="M157" i="1"/>
  <c r="E157" i="1"/>
  <c r="G157" i="1"/>
  <c r="I157" i="1"/>
  <c r="L157" i="1"/>
  <c r="N157" i="1"/>
  <c r="D158" i="1"/>
  <c r="F158" i="1"/>
  <c r="H158" i="1"/>
  <c r="K158" i="1"/>
  <c r="M158" i="1"/>
  <c r="E158" i="1"/>
  <c r="G158" i="1"/>
  <c r="I158" i="1"/>
  <c r="L158" i="1"/>
  <c r="N158" i="1"/>
  <c r="D159" i="1"/>
  <c r="F159" i="1"/>
  <c r="H159" i="1"/>
  <c r="K159" i="1"/>
  <c r="M159" i="1"/>
  <c r="E159" i="1"/>
  <c r="G159" i="1"/>
  <c r="I159" i="1"/>
  <c r="L159" i="1"/>
  <c r="N159" i="1"/>
  <c r="D160" i="1"/>
  <c r="F160" i="1"/>
  <c r="H160" i="1"/>
  <c r="K160" i="1"/>
  <c r="M160" i="1"/>
  <c r="E160" i="1"/>
  <c r="G160" i="1"/>
  <c r="I160" i="1"/>
  <c r="L160" i="1"/>
  <c r="N160" i="1"/>
  <c r="D161" i="1"/>
  <c r="F161" i="1"/>
  <c r="H161" i="1"/>
  <c r="K161" i="1"/>
  <c r="M161" i="1"/>
  <c r="E161" i="1"/>
  <c r="G161" i="1"/>
  <c r="I161" i="1"/>
  <c r="L161" i="1"/>
  <c r="N161" i="1"/>
  <c r="D162" i="1"/>
  <c r="F162" i="1"/>
  <c r="H162" i="1"/>
  <c r="K162" i="1"/>
  <c r="M162" i="1"/>
  <c r="E162" i="1"/>
  <c r="G162" i="1"/>
  <c r="I162" i="1"/>
  <c r="L162" i="1"/>
  <c r="N162" i="1"/>
  <c r="D163" i="1"/>
  <c r="F163" i="1"/>
  <c r="H163" i="1"/>
  <c r="K163" i="1"/>
  <c r="M163" i="1"/>
  <c r="E163" i="1"/>
  <c r="G163" i="1"/>
  <c r="I163" i="1"/>
  <c r="L163" i="1"/>
  <c r="N163" i="1"/>
  <c r="D164" i="1"/>
  <c r="F164" i="1"/>
  <c r="H164" i="1"/>
  <c r="K164" i="1"/>
  <c r="M164" i="1"/>
  <c r="E164" i="1"/>
  <c r="G164" i="1"/>
  <c r="I164" i="1"/>
  <c r="L164" i="1"/>
  <c r="N164" i="1"/>
  <c r="D165" i="1"/>
  <c r="F165" i="1"/>
  <c r="H165" i="1"/>
  <c r="K165" i="1"/>
  <c r="M165" i="1"/>
  <c r="E165" i="1"/>
  <c r="G165" i="1"/>
  <c r="I165" i="1"/>
  <c r="L165" i="1"/>
  <c r="N165" i="1"/>
  <c r="D166" i="1"/>
  <c r="F166" i="1"/>
  <c r="H166" i="1"/>
  <c r="K166" i="1"/>
  <c r="M166" i="1"/>
  <c r="E166" i="1"/>
  <c r="G166" i="1"/>
  <c r="I166" i="1"/>
  <c r="L166" i="1"/>
  <c r="N166" i="1"/>
  <c r="D167" i="1"/>
  <c r="F167" i="1"/>
  <c r="H167" i="1"/>
  <c r="K167" i="1"/>
  <c r="M167" i="1"/>
  <c r="E167" i="1"/>
  <c r="G167" i="1"/>
  <c r="I167" i="1"/>
  <c r="L167" i="1"/>
  <c r="N167" i="1"/>
  <c r="D168" i="1"/>
  <c r="F168" i="1"/>
  <c r="H168" i="1"/>
  <c r="K168" i="1"/>
  <c r="M168" i="1"/>
  <c r="E168" i="1"/>
  <c r="G168" i="1"/>
  <c r="I168" i="1"/>
  <c r="L168" i="1"/>
  <c r="N168" i="1"/>
  <c r="D169" i="1"/>
  <c r="F169" i="1"/>
  <c r="H169" i="1"/>
  <c r="K169" i="1"/>
  <c r="M169" i="1"/>
  <c r="E169" i="1"/>
  <c r="G169" i="1"/>
  <c r="I169" i="1"/>
  <c r="L169" i="1"/>
  <c r="N169" i="1"/>
  <c r="D170" i="1"/>
  <c r="F170" i="1"/>
  <c r="H170" i="1"/>
  <c r="K170" i="1"/>
  <c r="M170" i="1"/>
  <c r="E170" i="1"/>
  <c r="G170" i="1"/>
  <c r="I170" i="1"/>
  <c r="L170" i="1"/>
  <c r="N170" i="1"/>
  <c r="D171" i="1"/>
  <c r="F171" i="1"/>
  <c r="H171" i="1"/>
  <c r="K171" i="1"/>
  <c r="M171" i="1"/>
  <c r="E171" i="1"/>
  <c r="G171" i="1"/>
  <c r="I171" i="1"/>
  <c r="L171" i="1"/>
  <c r="N171" i="1"/>
  <c r="D172" i="1"/>
  <c r="F172" i="1"/>
  <c r="H172" i="1"/>
  <c r="K172" i="1"/>
  <c r="M172" i="1"/>
  <c r="E172" i="1"/>
  <c r="G172" i="1"/>
  <c r="I172" i="1"/>
  <c r="L172" i="1"/>
  <c r="N172" i="1"/>
  <c r="D173" i="1"/>
  <c r="F173" i="1"/>
  <c r="H173" i="1"/>
  <c r="K173" i="1"/>
  <c r="M173" i="1"/>
  <c r="E173" i="1"/>
  <c r="G173" i="1"/>
  <c r="I173" i="1"/>
  <c r="L173" i="1"/>
  <c r="N173" i="1"/>
  <c r="D174" i="1"/>
  <c r="F174" i="1"/>
  <c r="H174" i="1"/>
  <c r="K174" i="1"/>
  <c r="M174" i="1"/>
  <c r="E174" i="1"/>
  <c r="G174" i="1"/>
  <c r="I174" i="1"/>
  <c r="L174" i="1"/>
  <c r="N174" i="1"/>
  <c r="D175" i="1"/>
  <c r="F175" i="1"/>
  <c r="H175" i="1"/>
  <c r="K175" i="1"/>
  <c r="M175" i="1"/>
  <c r="E175" i="1"/>
  <c r="G175" i="1"/>
  <c r="I175" i="1"/>
  <c r="L175" i="1"/>
  <c r="N175" i="1"/>
  <c r="D176" i="1"/>
  <c r="F176" i="1"/>
  <c r="H176" i="1"/>
  <c r="K176" i="1"/>
  <c r="M176" i="1"/>
  <c r="E176" i="1"/>
  <c r="G176" i="1"/>
  <c r="I176" i="1"/>
  <c r="L176" i="1"/>
  <c r="N176" i="1"/>
  <c r="D177" i="1"/>
  <c r="F177" i="1"/>
  <c r="H177" i="1"/>
  <c r="K177" i="1"/>
  <c r="M177" i="1"/>
  <c r="E177" i="1"/>
  <c r="G177" i="1"/>
  <c r="I177" i="1"/>
  <c r="L177" i="1"/>
  <c r="N177" i="1"/>
  <c r="D178" i="1"/>
  <c r="F178" i="1"/>
  <c r="H178" i="1"/>
  <c r="K178" i="1"/>
  <c r="M178" i="1"/>
  <c r="E178" i="1"/>
  <c r="G178" i="1"/>
  <c r="I178" i="1"/>
  <c r="L178" i="1"/>
  <c r="N178" i="1"/>
  <c r="D179" i="1"/>
  <c r="F179" i="1"/>
  <c r="H179" i="1"/>
  <c r="K179" i="1"/>
  <c r="M179" i="1"/>
  <c r="E179" i="1"/>
  <c r="G179" i="1"/>
  <c r="I179" i="1"/>
  <c r="L179" i="1"/>
  <c r="N179" i="1"/>
  <c r="D180" i="1"/>
  <c r="F180" i="1"/>
  <c r="H180" i="1"/>
  <c r="K180" i="1"/>
  <c r="M180" i="1"/>
  <c r="E180" i="1"/>
  <c r="G180" i="1"/>
  <c r="I180" i="1"/>
  <c r="L180" i="1"/>
  <c r="N180" i="1"/>
  <c r="D181" i="1"/>
  <c r="F181" i="1"/>
  <c r="H181" i="1"/>
  <c r="K181" i="1"/>
  <c r="M181" i="1"/>
  <c r="E181" i="1"/>
  <c r="G181" i="1"/>
  <c r="I181" i="1"/>
  <c r="L181" i="1"/>
  <c r="N181" i="1"/>
  <c r="D182" i="1"/>
  <c r="F182" i="1"/>
  <c r="H182" i="1"/>
  <c r="K182" i="1"/>
  <c r="M182" i="1"/>
  <c r="E182" i="1"/>
  <c r="G182" i="1"/>
  <c r="I182" i="1"/>
  <c r="L182" i="1"/>
  <c r="N182" i="1"/>
  <c r="D183" i="1"/>
  <c r="F183" i="1"/>
  <c r="H183" i="1"/>
  <c r="K183" i="1"/>
  <c r="M183" i="1"/>
  <c r="E183" i="1"/>
  <c r="G183" i="1"/>
  <c r="I183" i="1"/>
  <c r="L183" i="1"/>
  <c r="N183" i="1"/>
  <c r="D184" i="1"/>
  <c r="F184" i="1"/>
  <c r="H184" i="1"/>
  <c r="K184" i="1"/>
  <c r="M184" i="1"/>
  <c r="E184" i="1"/>
  <c r="G184" i="1"/>
  <c r="I184" i="1"/>
  <c r="L184" i="1"/>
  <c r="N184" i="1"/>
  <c r="D185" i="1"/>
  <c r="F185" i="1"/>
  <c r="H185" i="1"/>
  <c r="K185" i="1"/>
  <c r="M185" i="1"/>
  <c r="E185" i="1"/>
  <c r="G185" i="1"/>
  <c r="I185" i="1"/>
  <c r="L185" i="1"/>
  <c r="N185" i="1"/>
  <c r="D186" i="1"/>
  <c r="F186" i="1"/>
  <c r="H186" i="1"/>
  <c r="K186" i="1"/>
  <c r="M186" i="1"/>
  <c r="E186" i="1"/>
  <c r="G186" i="1"/>
  <c r="I186" i="1"/>
  <c r="L186" i="1"/>
  <c r="N186" i="1"/>
  <c r="D187" i="1"/>
  <c r="F187" i="1"/>
  <c r="H187" i="1"/>
  <c r="K187" i="1"/>
  <c r="M187" i="1"/>
  <c r="E187" i="1"/>
  <c r="G187" i="1"/>
  <c r="I187" i="1"/>
  <c r="L187" i="1"/>
  <c r="N187" i="1"/>
  <c r="D188" i="1"/>
  <c r="F188" i="1"/>
  <c r="H188" i="1"/>
  <c r="K188" i="1"/>
  <c r="M188" i="1"/>
  <c r="E188" i="1"/>
  <c r="G188" i="1"/>
  <c r="I188" i="1"/>
  <c r="L188" i="1"/>
  <c r="N188" i="1"/>
  <c r="D189" i="1"/>
  <c r="F189" i="1"/>
  <c r="H189" i="1"/>
  <c r="K189" i="1"/>
  <c r="M189" i="1"/>
  <c r="E189" i="1"/>
  <c r="G189" i="1"/>
  <c r="I189" i="1"/>
  <c r="L189" i="1"/>
  <c r="N189" i="1"/>
  <c r="D190" i="1"/>
  <c r="F190" i="1"/>
  <c r="H190" i="1"/>
  <c r="K190" i="1"/>
  <c r="M190" i="1"/>
  <c r="E190" i="1"/>
  <c r="G190" i="1"/>
  <c r="I190" i="1"/>
  <c r="L190" i="1"/>
  <c r="N190" i="1"/>
  <c r="D191" i="1"/>
  <c r="F191" i="1"/>
  <c r="H191" i="1"/>
  <c r="K191" i="1"/>
  <c r="M191" i="1"/>
  <c r="E191" i="1"/>
  <c r="G191" i="1"/>
  <c r="I191" i="1"/>
  <c r="L191" i="1"/>
  <c r="N191" i="1"/>
  <c r="D192" i="1"/>
  <c r="F192" i="1"/>
  <c r="H192" i="1"/>
  <c r="K192" i="1"/>
  <c r="M192" i="1"/>
  <c r="E192" i="1"/>
  <c r="G192" i="1"/>
  <c r="I192" i="1"/>
  <c r="L192" i="1"/>
  <c r="N192" i="1"/>
  <c r="D193" i="1"/>
  <c r="F193" i="1"/>
  <c r="H193" i="1"/>
  <c r="K193" i="1"/>
  <c r="M193" i="1"/>
  <c r="E193" i="1"/>
  <c r="G193" i="1"/>
  <c r="I193" i="1"/>
  <c r="L193" i="1"/>
  <c r="N193" i="1"/>
  <c r="D194" i="1"/>
  <c r="F194" i="1"/>
  <c r="H194" i="1"/>
  <c r="K194" i="1"/>
  <c r="M194" i="1"/>
  <c r="E194" i="1"/>
  <c r="G194" i="1"/>
  <c r="I194" i="1"/>
  <c r="L194" i="1"/>
  <c r="N194" i="1"/>
  <c r="D195" i="1"/>
  <c r="F195" i="1"/>
  <c r="H195" i="1"/>
  <c r="K195" i="1"/>
  <c r="M195" i="1"/>
  <c r="E195" i="1"/>
  <c r="G195" i="1"/>
  <c r="I195" i="1"/>
  <c r="L195" i="1"/>
  <c r="N195" i="1"/>
  <c r="D196" i="1"/>
  <c r="F196" i="1"/>
  <c r="H196" i="1"/>
  <c r="K196" i="1"/>
  <c r="M196" i="1"/>
  <c r="E196" i="1"/>
  <c r="G196" i="1"/>
  <c r="I196" i="1"/>
  <c r="L196" i="1"/>
  <c r="N196" i="1"/>
  <c r="D197" i="1"/>
  <c r="F197" i="1"/>
  <c r="H197" i="1"/>
  <c r="K197" i="1"/>
  <c r="M197" i="1"/>
  <c r="E197" i="1"/>
  <c r="G197" i="1"/>
  <c r="I197" i="1"/>
  <c r="L197" i="1"/>
  <c r="N197" i="1"/>
  <c r="D198" i="1"/>
  <c r="F198" i="1"/>
  <c r="H198" i="1"/>
  <c r="K198" i="1"/>
  <c r="M198" i="1"/>
  <c r="E198" i="1"/>
  <c r="G198" i="1"/>
  <c r="I198" i="1"/>
  <c r="L198" i="1"/>
  <c r="N198" i="1"/>
  <c r="D199" i="1"/>
  <c r="F199" i="1"/>
  <c r="H199" i="1"/>
  <c r="K199" i="1"/>
  <c r="M199" i="1"/>
  <c r="E199" i="1"/>
  <c r="G199" i="1"/>
  <c r="I199" i="1"/>
  <c r="L199" i="1"/>
  <c r="N199" i="1"/>
  <c r="D200" i="1"/>
  <c r="F200" i="1"/>
  <c r="H200" i="1"/>
  <c r="K200" i="1"/>
  <c r="M200" i="1"/>
  <c r="E200" i="1"/>
  <c r="G200" i="1"/>
  <c r="I200" i="1"/>
  <c r="L200" i="1"/>
  <c r="N200" i="1"/>
  <c r="D201" i="1"/>
  <c r="F201" i="1"/>
  <c r="H201" i="1"/>
  <c r="K201" i="1"/>
  <c r="M201" i="1"/>
  <c r="E201" i="1"/>
  <c r="G201" i="1"/>
  <c r="I201" i="1"/>
  <c r="L201" i="1"/>
  <c r="N201" i="1"/>
  <c r="D202" i="1"/>
  <c r="F202" i="1"/>
  <c r="H202" i="1"/>
  <c r="K202" i="1"/>
  <c r="M202" i="1"/>
  <c r="E202" i="1"/>
  <c r="G202" i="1"/>
  <c r="I202" i="1"/>
  <c r="L202" i="1"/>
  <c r="N202" i="1"/>
  <c r="D203" i="1"/>
  <c r="F203" i="1"/>
  <c r="H203" i="1"/>
  <c r="K203" i="1"/>
  <c r="M203" i="1"/>
  <c r="E203" i="1"/>
  <c r="G203" i="1"/>
  <c r="I203" i="1"/>
  <c r="L203" i="1"/>
  <c r="N203" i="1"/>
  <c r="D204" i="1"/>
  <c r="F204" i="1"/>
  <c r="H204" i="1"/>
  <c r="K204" i="1"/>
  <c r="M204" i="1"/>
  <c r="E204" i="1"/>
  <c r="G204" i="1"/>
  <c r="I204" i="1"/>
  <c r="L204" i="1"/>
  <c r="N204" i="1"/>
  <c r="D205" i="1"/>
  <c r="F205" i="1"/>
  <c r="H205" i="1"/>
  <c r="K205" i="1"/>
  <c r="M205" i="1"/>
  <c r="E205" i="1"/>
  <c r="G205" i="1"/>
  <c r="I205" i="1"/>
  <c r="L205" i="1"/>
  <c r="N205" i="1"/>
  <c r="D206" i="1"/>
  <c r="F206" i="1"/>
  <c r="H206" i="1"/>
  <c r="K206" i="1"/>
  <c r="M206" i="1"/>
  <c r="E206" i="1"/>
  <c r="G206" i="1"/>
  <c r="I206" i="1"/>
  <c r="L206" i="1"/>
  <c r="N206" i="1"/>
  <c r="D207" i="1"/>
  <c r="F207" i="1"/>
  <c r="H207" i="1"/>
  <c r="K207" i="1"/>
  <c r="M207" i="1"/>
  <c r="E207" i="1"/>
  <c r="G207" i="1"/>
  <c r="I207" i="1"/>
  <c r="L207" i="1"/>
  <c r="N207" i="1"/>
  <c r="D208" i="1"/>
  <c r="F208" i="1"/>
  <c r="H208" i="1"/>
  <c r="K208" i="1"/>
  <c r="M208" i="1"/>
  <c r="E208" i="1"/>
  <c r="G208" i="1"/>
  <c r="I208" i="1"/>
  <c r="L208" i="1"/>
  <c r="N208" i="1"/>
  <c r="D209" i="1"/>
  <c r="F209" i="1"/>
  <c r="H209" i="1"/>
  <c r="K209" i="1"/>
  <c r="M209" i="1"/>
  <c r="E209" i="1"/>
  <c r="G209" i="1"/>
  <c r="I209" i="1"/>
  <c r="L209" i="1"/>
  <c r="N209" i="1"/>
  <c r="D210" i="1"/>
  <c r="F210" i="1"/>
  <c r="H210" i="1"/>
  <c r="K210" i="1"/>
  <c r="M210" i="1"/>
  <c r="E210" i="1"/>
  <c r="G210" i="1"/>
  <c r="I210" i="1"/>
  <c r="L210" i="1"/>
  <c r="N210" i="1"/>
  <c r="D211" i="1"/>
  <c r="F211" i="1"/>
  <c r="H211" i="1"/>
  <c r="K211" i="1"/>
  <c r="M211" i="1"/>
  <c r="E211" i="1"/>
  <c r="G211" i="1"/>
  <c r="I211" i="1"/>
  <c r="L211" i="1"/>
  <c r="N211" i="1"/>
  <c r="D212" i="1"/>
  <c r="F212" i="1"/>
  <c r="H212" i="1"/>
  <c r="K212" i="1"/>
  <c r="M212" i="1"/>
  <c r="E212" i="1"/>
  <c r="G212" i="1"/>
  <c r="I212" i="1"/>
  <c r="L212" i="1"/>
  <c r="N212" i="1"/>
  <c r="D213" i="1"/>
  <c r="F213" i="1"/>
  <c r="H213" i="1"/>
  <c r="K213" i="1"/>
  <c r="M213" i="1"/>
  <c r="E213" i="1"/>
  <c r="G213" i="1"/>
  <c r="I213" i="1"/>
  <c r="L213" i="1"/>
  <c r="N213" i="1"/>
  <c r="D214" i="1"/>
  <c r="F214" i="1"/>
  <c r="H214" i="1"/>
  <c r="K214" i="1"/>
  <c r="M214" i="1"/>
  <c r="E214" i="1"/>
  <c r="G214" i="1"/>
  <c r="I214" i="1"/>
  <c r="L214" i="1"/>
  <c r="N214" i="1"/>
  <c r="D215" i="1"/>
  <c r="F215" i="1"/>
  <c r="H215" i="1"/>
  <c r="K215" i="1"/>
  <c r="M215" i="1"/>
  <c r="E215" i="1"/>
  <c r="G215" i="1"/>
  <c r="I215" i="1"/>
  <c r="L215" i="1"/>
  <c r="N215" i="1"/>
  <c r="D216" i="1"/>
  <c r="F216" i="1"/>
  <c r="H216" i="1"/>
  <c r="K216" i="1"/>
  <c r="M216" i="1"/>
  <c r="E216" i="1"/>
  <c r="G216" i="1"/>
  <c r="I216" i="1"/>
  <c r="L216" i="1"/>
  <c r="N216" i="1"/>
  <c r="D217" i="1"/>
  <c r="F217" i="1"/>
  <c r="H217" i="1"/>
  <c r="K217" i="1"/>
  <c r="M217" i="1"/>
  <c r="E217" i="1"/>
  <c r="G217" i="1"/>
  <c r="I217" i="1"/>
  <c r="L217" i="1"/>
  <c r="N217" i="1"/>
  <c r="D218" i="1"/>
  <c r="F218" i="1"/>
  <c r="H218" i="1"/>
  <c r="K218" i="1"/>
  <c r="M218" i="1"/>
  <c r="E218" i="1"/>
  <c r="G218" i="1"/>
  <c r="I218" i="1"/>
  <c r="L218" i="1"/>
  <c r="N218" i="1"/>
  <c r="D219" i="1"/>
  <c r="F219" i="1"/>
  <c r="H219" i="1"/>
  <c r="K219" i="1"/>
  <c r="M219" i="1"/>
  <c r="E219" i="1"/>
  <c r="G219" i="1"/>
  <c r="I219" i="1"/>
  <c r="L219" i="1"/>
  <c r="N219" i="1"/>
  <c r="D220" i="1"/>
  <c r="F220" i="1"/>
  <c r="H220" i="1"/>
  <c r="K220" i="1"/>
  <c r="M220" i="1"/>
  <c r="E220" i="1"/>
  <c r="G220" i="1"/>
  <c r="I220" i="1"/>
  <c r="L220" i="1"/>
  <c r="N220" i="1"/>
  <c r="D221" i="1"/>
  <c r="F221" i="1"/>
  <c r="H221" i="1"/>
  <c r="K221" i="1"/>
  <c r="M221" i="1"/>
  <c r="E221" i="1"/>
  <c r="G221" i="1"/>
  <c r="I221" i="1"/>
  <c r="L221" i="1"/>
  <c r="N221" i="1"/>
  <c r="D222" i="1"/>
  <c r="F222" i="1"/>
  <c r="H222" i="1"/>
  <c r="K222" i="1"/>
  <c r="M222" i="1"/>
  <c r="E222" i="1"/>
  <c r="G222" i="1"/>
  <c r="I222" i="1"/>
  <c r="L222" i="1"/>
  <c r="N222" i="1"/>
  <c r="D223" i="1"/>
  <c r="F223" i="1"/>
  <c r="H223" i="1"/>
  <c r="K223" i="1"/>
  <c r="M223" i="1"/>
  <c r="E223" i="1"/>
  <c r="G223" i="1"/>
  <c r="I223" i="1"/>
  <c r="L223" i="1"/>
  <c r="N223" i="1"/>
  <c r="D224" i="1"/>
  <c r="F224" i="1"/>
  <c r="H224" i="1"/>
  <c r="K224" i="1"/>
  <c r="M224" i="1"/>
  <c r="E224" i="1"/>
  <c r="G224" i="1"/>
  <c r="I224" i="1"/>
  <c r="L224" i="1"/>
  <c r="N224" i="1"/>
  <c r="D225" i="1"/>
  <c r="F225" i="1"/>
  <c r="H225" i="1"/>
  <c r="K225" i="1"/>
  <c r="M225" i="1"/>
  <c r="E225" i="1"/>
  <c r="G225" i="1"/>
  <c r="I225" i="1"/>
  <c r="L225" i="1"/>
  <c r="N225" i="1"/>
  <c r="D226" i="1"/>
  <c r="F226" i="1"/>
  <c r="H226" i="1"/>
  <c r="K226" i="1"/>
  <c r="M226" i="1"/>
  <c r="E226" i="1"/>
  <c r="G226" i="1"/>
  <c r="I226" i="1"/>
  <c r="L226" i="1"/>
  <c r="N226" i="1"/>
  <c r="D227" i="1"/>
  <c r="F227" i="1"/>
  <c r="H227" i="1"/>
  <c r="K227" i="1"/>
  <c r="M227" i="1"/>
  <c r="E227" i="1"/>
  <c r="G227" i="1"/>
  <c r="I227" i="1"/>
  <c r="L227" i="1"/>
  <c r="N227" i="1"/>
  <c r="D228" i="1"/>
  <c r="F228" i="1"/>
  <c r="H228" i="1"/>
  <c r="K228" i="1"/>
  <c r="M228" i="1"/>
  <c r="E228" i="1"/>
  <c r="G228" i="1"/>
  <c r="I228" i="1"/>
  <c r="L228" i="1"/>
  <c r="N228" i="1"/>
  <c r="D229" i="1"/>
  <c r="F229" i="1"/>
  <c r="H229" i="1"/>
  <c r="K229" i="1"/>
  <c r="M229" i="1"/>
  <c r="E229" i="1"/>
  <c r="G229" i="1"/>
  <c r="I229" i="1"/>
  <c r="L229" i="1"/>
  <c r="N229" i="1"/>
  <c r="D230" i="1"/>
  <c r="F230" i="1"/>
  <c r="H230" i="1"/>
  <c r="K230" i="1"/>
  <c r="M230" i="1"/>
  <c r="E230" i="1"/>
  <c r="G230" i="1"/>
  <c r="I230" i="1"/>
  <c r="L230" i="1"/>
  <c r="N230" i="1"/>
  <c r="D231" i="1"/>
  <c r="F231" i="1"/>
  <c r="H231" i="1"/>
  <c r="K231" i="1"/>
  <c r="M231" i="1"/>
  <c r="E231" i="1"/>
  <c r="G231" i="1"/>
  <c r="I231" i="1"/>
  <c r="L231" i="1"/>
  <c r="N231" i="1"/>
  <c r="D232" i="1"/>
  <c r="F232" i="1"/>
  <c r="H232" i="1"/>
  <c r="K232" i="1"/>
  <c r="M232" i="1"/>
  <c r="E232" i="1"/>
  <c r="G232" i="1"/>
  <c r="I232" i="1"/>
  <c r="L232" i="1"/>
  <c r="N232" i="1"/>
  <c r="D233" i="1"/>
  <c r="F233" i="1"/>
  <c r="H233" i="1"/>
  <c r="K233" i="1"/>
  <c r="M233" i="1"/>
  <c r="E233" i="1"/>
  <c r="G233" i="1"/>
  <c r="I233" i="1"/>
  <c r="L233" i="1"/>
  <c r="N233" i="1"/>
  <c r="D234" i="1"/>
  <c r="F234" i="1"/>
  <c r="H234" i="1"/>
  <c r="K234" i="1"/>
  <c r="M234" i="1"/>
  <c r="E234" i="1"/>
  <c r="G234" i="1"/>
  <c r="I234" i="1"/>
  <c r="L234" i="1"/>
  <c r="N234" i="1"/>
  <c r="D235" i="1"/>
  <c r="F235" i="1"/>
  <c r="H235" i="1"/>
  <c r="K235" i="1"/>
  <c r="M235" i="1"/>
  <c r="E235" i="1"/>
  <c r="G235" i="1"/>
  <c r="I235" i="1"/>
  <c r="L235" i="1"/>
  <c r="N235" i="1"/>
  <c r="D236" i="1"/>
  <c r="F236" i="1"/>
  <c r="H236" i="1"/>
  <c r="K236" i="1"/>
  <c r="M236" i="1"/>
  <c r="E236" i="1"/>
  <c r="G236" i="1"/>
  <c r="I236" i="1"/>
  <c r="L236" i="1"/>
  <c r="N236" i="1"/>
  <c r="D237" i="1"/>
  <c r="F237" i="1"/>
  <c r="H237" i="1"/>
  <c r="K237" i="1"/>
  <c r="M237" i="1"/>
  <c r="E237" i="1"/>
  <c r="G237" i="1"/>
  <c r="I237" i="1"/>
  <c r="L237" i="1"/>
  <c r="N237" i="1"/>
  <c r="D238" i="1"/>
  <c r="F238" i="1"/>
  <c r="H238" i="1"/>
  <c r="K238" i="1"/>
  <c r="M238" i="1"/>
  <c r="E238" i="1"/>
  <c r="G238" i="1"/>
  <c r="I238" i="1"/>
  <c r="L238" i="1"/>
  <c r="N238" i="1"/>
  <c r="D239" i="1"/>
  <c r="F239" i="1"/>
  <c r="H239" i="1"/>
  <c r="K239" i="1"/>
  <c r="M239" i="1"/>
  <c r="E239" i="1"/>
  <c r="G239" i="1"/>
  <c r="I239" i="1"/>
  <c r="L239" i="1"/>
  <c r="N239" i="1"/>
  <c r="D240" i="1"/>
  <c r="F240" i="1"/>
  <c r="H240" i="1"/>
  <c r="K240" i="1"/>
  <c r="M240" i="1"/>
  <c r="E240" i="1"/>
  <c r="G240" i="1"/>
  <c r="I240" i="1"/>
  <c r="L240" i="1"/>
  <c r="N240" i="1"/>
  <c r="D241" i="1"/>
  <c r="F241" i="1"/>
  <c r="H241" i="1"/>
  <c r="K241" i="1"/>
  <c r="M241" i="1"/>
  <c r="E241" i="1"/>
  <c r="G241" i="1"/>
  <c r="I241" i="1"/>
  <c r="L241" i="1"/>
  <c r="N241" i="1"/>
  <c r="D242" i="1"/>
  <c r="F242" i="1"/>
  <c r="H242" i="1"/>
  <c r="K242" i="1"/>
  <c r="M242" i="1"/>
  <c r="E242" i="1"/>
  <c r="G242" i="1"/>
  <c r="I242" i="1"/>
  <c r="L242" i="1"/>
  <c r="N242" i="1"/>
  <c r="D243" i="1"/>
  <c r="F243" i="1"/>
  <c r="H243" i="1"/>
  <c r="K243" i="1"/>
  <c r="M243" i="1"/>
  <c r="E243" i="1"/>
  <c r="G243" i="1"/>
  <c r="I243" i="1"/>
  <c r="L243" i="1"/>
  <c r="N243" i="1"/>
  <c r="D244" i="1"/>
  <c r="F244" i="1"/>
  <c r="H244" i="1"/>
  <c r="K244" i="1"/>
  <c r="M244" i="1"/>
  <c r="E244" i="1"/>
  <c r="G244" i="1"/>
  <c r="I244" i="1"/>
  <c r="L244" i="1"/>
  <c r="N244" i="1"/>
  <c r="D245" i="1"/>
  <c r="F245" i="1"/>
  <c r="H245" i="1"/>
  <c r="K245" i="1"/>
  <c r="M245" i="1"/>
  <c r="E245" i="1"/>
  <c r="G245" i="1"/>
  <c r="I245" i="1"/>
  <c r="L245" i="1"/>
  <c r="N245" i="1"/>
  <c r="D246" i="1"/>
  <c r="F246" i="1"/>
  <c r="H246" i="1"/>
  <c r="K246" i="1"/>
  <c r="M246" i="1"/>
  <c r="E246" i="1"/>
  <c r="G246" i="1"/>
  <c r="I246" i="1"/>
  <c r="L246" i="1"/>
  <c r="N246" i="1"/>
  <c r="D247" i="1"/>
  <c r="F247" i="1"/>
  <c r="H247" i="1"/>
  <c r="K247" i="1"/>
  <c r="M247" i="1"/>
  <c r="E247" i="1"/>
  <c r="G247" i="1"/>
  <c r="I247" i="1"/>
  <c r="L247" i="1"/>
  <c r="N247" i="1"/>
  <c r="D248" i="1"/>
  <c r="F248" i="1"/>
  <c r="H248" i="1"/>
  <c r="K248" i="1"/>
  <c r="M248" i="1"/>
  <c r="E248" i="1"/>
  <c r="G248" i="1"/>
  <c r="I248" i="1"/>
  <c r="L248" i="1"/>
  <c r="N248" i="1"/>
  <c r="D249" i="1"/>
  <c r="F249" i="1"/>
  <c r="H249" i="1"/>
  <c r="K249" i="1"/>
  <c r="M249" i="1"/>
  <c r="E249" i="1"/>
  <c r="G249" i="1"/>
  <c r="I249" i="1"/>
  <c r="L249" i="1"/>
  <c r="N249" i="1"/>
  <c r="D250" i="1"/>
  <c r="F250" i="1"/>
  <c r="H250" i="1"/>
  <c r="K250" i="1"/>
  <c r="M250" i="1"/>
  <c r="E250" i="1"/>
  <c r="G250" i="1"/>
  <c r="I250" i="1"/>
  <c r="L250" i="1"/>
  <c r="N250" i="1"/>
  <c r="D251" i="1"/>
  <c r="F251" i="1"/>
  <c r="H251" i="1"/>
  <c r="K251" i="1"/>
  <c r="M251" i="1"/>
  <c r="E251" i="1"/>
  <c r="G251" i="1"/>
  <c r="I251" i="1"/>
  <c r="L251" i="1"/>
  <c r="N251" i="1"/>
  <c r="D252" i="1"/>
  <c r="F252" i="1"/>
  <c r="H252" i="1"/>
  <c r="K252" i="1"/>
  <c r="M252" i="1"/>
  <c r="E252" i="1"/>
  <c r="G252" i="1"/>
  <c r="I252" i="1"/>
  <c r="L252" i="1"/>
  <c r="N252" i="1"/>
  <c r="D253" i="1"/>
  <c r="F253" i="1"/>
  <c r="H253" i="1"/>
  <c r="K253" i="1"/>
  <c r="M253" i="1"/>
  <c r="E253" i="1"/>
  <c r="G253" i="1"/>
  <c r="I253" i="1"/>
  <c r="L253" i="1"/>
  <c r="N253" i="1"/>
  <c r="D254" i="1"/>
  <c r="F254" i="1"/>
  <c r="H254" i="1"/>
  <c r="K254" i="1"/>
  <c r="M254" i="1"/>
  <c r="E254" i="1"/>
  <c r="G254" i="1"/>
  <c r="I254" i="1"/>
  <c r="L254" i="1"/>
  <c r="N254" i="1"/>
  <c r="D255" i="1"/>
  <c r="F255" i="1"/>
  <c r="H255" i="1"/>
  <c r="K255" i="1"/>
  <c r="M255" i="1"/>
  <c r="E255" i="1"/>
  <c r="G255" i="1"/>
  <c r="I255" i="1"/>
  <c r="L255" i="1"/>
  <c r="N255" i="1"/>
  <c r="D256" i="1"/>
  <c r="F256" i="1"/>
  <c r="H256" i="1"/>
  <c r="K256" i="1"/>
  <c r="M256" i="1"/>
  <c r="E256" i="1"/>
  <c r="G256" i="1"/>
  <c r="I256" i="1"/>
  <c r="L256" i="1"/>
  <c r="N256" i="1"/>
  <c r="D257" i="1"/>
  <c r="F257" i="1"/>
  <c r="H257" i="1"/>
  <c r="K257" i="1"/>
  <c r="M257" i="1"/>
  <c r="E257" i="1"/>
  <c r="G257" i="1"/>
  <c r="I257" i="1"/>
  <c r="L257" i="1"/>
  <c r="N257" i="1"/>
  <c r="D258" i="1"/>
  <c r="F258" i="1"/>
  <c r="H258" i="1"/>
  <c r="K258" i="1"/>
  <c r="M258" i="1"/>
  <c r="E258" i="1"/>
  <c r="G258" i="1"/>
  <c r="I258" i="1"/>
  <c r="L258" i="1"/>
  <c r="N258" i="1"/>
  <c r="D259" i="1"/>
  <c r="F259" i="1"/>
  <c r="H259" i="1"/>
  <c r="K259" i="1"/>
  <c r="M259" i="1"/>
  <c r="E259" i="1"/>
  <c r="G259" i="1"/>
  <c r="I259" i="1"/>
  <c r="L259" i="1"/>
  <c r="N259" i="1"/>
  <c r="D260" i="1"/>
  <c r="F260" i="1"/>
  <c r="H260" i="1"/>
  <c r="K260" i="1"/>
  <c r="M260" i="1"/>
  <c r="E260" i="1"/>
  <c r="G260" i="1"/>
  <c r="I260" i="1"/>
  <c r="L260" i="1"/>
  <c r="N260" i="1"/>
  <c r="E6" i="1"/>
  <c r="D6" i="1"/>
  <c r="F6" i="1"/>
  <c r="G6" i="1"/>
  <c r="H6" i="1"/>
  <c r="I6" i="1"/>
  <c r="L6" i="1"/>
  <c r="K6" i="1"/>
  <c r="N6" i="1"/>
  <c r="M6" i="1"/>
  <c r="H261" i="1"/>
  <c r="I261" i="1"/>
  <c r="H5" i="1"/>
  <c r="I5" i="1"/>
  <c r="L263" i="1"/>
  <c r="K263" i="1"/>
</calcChain>
</file>

<file path=xl/sharedStrings.xml><?xml version="1.0" encoding="utf-8"?>
<sst xmlns="http://schemas.openxmlformats.org/spreadsheetml/2006/main" count="33" uniqueCount="21">
  <si>
    <t>x (mm)</t>
  </si>
  <si>
    <t>t (ms)</t>
  </si>
  <si>
    <t>m (g)</t>
  </si>
  <si>
    <t>k (N/m)</t>
  </si>
  <si>
    <t>moyenne :</t>
  </si>
  <si>
    <t>Énergie mécanique (pendule à ressort)</t>
  </si>
  <si>
    <r>
      <t>v (m.s</t>
    </r>
    <r>
      <rPr>
        <b/>
        <vertAlign val="superscript"/>
        <sz val="12"/>
        <color indexed="8"/>
        <rFont val="New York"/>
      </rPr>
      <t>-1</t>
    </r>
    <r>
      <rPr>
        <b/>
        <sz val="12"/>
        <color indexed="0"/>
        <rFont val="New York"/>
      </rPr>
      <t>)</t>
    </r>
  </si>
  <si>
    <r>
      <t>E</t>
    </r>
    <r>
      <rPr>
        <b/>
        <vertAlign val="subscript"/>
        <sz val="12"/>
        <color indexed="10"/>
        <rFont val="New York"/>
      </rPr>
      <t>c</t>
    </r>
    <r>
      <rPr>
        <b/>
        <sz val="12"/>
        <color indexed="2"/>
        <rFont val="New York"/>
      </rPr>
      <t xml:space="preserve"> (mJ)</t>
    </r>
  </si>
  <si>
    <r>
      <t>E</t>
    </r>
    <r>
      <rPr>
        <b/>
        <vertAlign val="subscript"/>
        <sz val="12"/>
        <color indexed="11"/>
        <rFont val="New York"/>
      </rPr>
      <t>p</t>
    </r>
    <r>
      <rPr>
        <b/>
        <sz val="12"/>
        <color indexed="3"/>
        <rFont val="New York"/>
      </rPr>
      <t xml:space="preserve"> (mJ)</t>
    </r>
  </si>
  <si>
    <r>
      <t>E</t>
    </r>
    <r>
      <rPr>
        <b/>
        <vertAlign val="subscript"/>
        <sz val="12"/>
        <color indexed="12"/>
        <rFont val="New York"/>
      </rPr>
      <t>m</t>
    </r>
    <r>
      <rPr>
        <b/>
        <sz val="12"/>
        <color indexed="12"/>
        <rFont val="New York"/>
      </rPr>
      <t xml:space="preserve"> (mJ)</t>
    </r>
  </si>
  <si>
    <r>
      <t>D</t>
    </r>
    <r>
      <rPr>
        <b/>
        <sz val="12"/>
        <color indexed="0"/>
        <rFont val="New York"/>
      </rPr>
      <t>v/v</t>
    </r>
  </si>
  <si>
    <t>±</t>
  </si>
  <si>
    <r>
      <t>k</t>
    </r>
    <r>
      <rPr>
        <b/>
        <vertAlign val="subscript"/>
        <sz val="10"/>
        <color indexed="8"/>
        <rFont val="New York"/>
      </rPr>
      <t>1</t>
    </r>
    <r>
      <rPr>
        <b/>
        <sz val="10"/>
        <color indexed="8"/>
        <rFont val="New York"/>
      </rPr>
      <t xml:space="preserve"> (N/m)</t>
    </r>
  </si>
  <si>
    <r>
      <t>k</t>
    </r>
    <r>
      <rPr>
        <b/>
        <vertAlign val="subscript"/>
        <sz val="10"/>
        <color indexed="8"/>
        <rFont val="New York"/>
      </rPr>
      <t>2</t>
    </r>
    <r>
      <rPr>
        <b/>
        <sz val="10"/>
        <color indexed="8"/>
        <rFont val="New York"/>
      </rPr>
      <t xml:space="preserve"> (N/m)</t>
    </r>
  </si>
  <si>
    <r>
      <t>E</t>
    </r>
    <r>
      <rPr>
        <b/>
        <vertAlign val="subscript"/>
        <sz val="10"/>
        <color indexed="8"/>
        <rFont val="New York"/>
      </rPr>
      <t>m0</t>
    </r>
    <r>
      <rPr>
        <b/>
        <sz val="10"/>
        <color indexed="8"/>
        <rFont val="New York"/>
      </rPr>
      <t xml:space="preserve"> (mJ)</t>
    </r>
  </si>
  <si>
    <r>
      <t>E</t>
    </r>
    <r>
      <rPr>
        <b/>
        <vertAlign val="subscript"/>
        <sz val="12"/>
        <color indexed="11"/>
        <rFont val="New York"/>
      </rPr>
      <t>pTh</t>
    </r>
    <r>
      <rPr>
        <b/>
        <sz val="12"/>
        <color indexed="3"/>
        <rFont val="New York"/>
      </rPr>
      <t xml:space="preserve"> (mJ)</t>
    </r>
  </si>
  <si>
    <r>
      <t>w</t>
    </r>
    <r>
      <rPr>
        <b/>
        <sz val="10"/>
        <color indexed="8"/>
        <rFont val="New York"/>
      </rPr>
      <t xml:space="preserve"> (rad/s)</t>
    </r>
  </si>
  <si>
    <r>
      <t>f</t>
    </r>
    <r>
      <rPr>
        <b/>
        <sz val="10"/>
        <color indexed="8"/>
        <rFont val="New York"/>
      </rPr>
      <t xml:space="preserve"> (rad)</t>
    </r>
  </si>
  <si>
    <r>
      <t>w</t>
    </r>
    <r>
      <rPr>
        <b/>
        <vertAlign val="subscript"/>
        <sz val="10"/>
        <color indexed="8"/>
        <rFont val="New York"/>
      </rPr>
      <t>0</t>
    </r>
    <r>
      <rPr>
        <b/>
        <sz val="10"/>
        <color indexed="8"/>
        <rFont val="New York"/>
      </rPr>
      <t xml:space="preserve"> (rad/s)</t>
    </r>
  </si>
  <si>
    <r>
      <t>2a</t>
    </r>
    <r>
      <rPr>
        <b/>
        <sz val="10"/>
        <color indexed="8"/>
        <rFont val="New York"/>
      </rPr>
      <t xml:space="preserve"> (s</t>
    </r>
    <r>
      <rPr>
        <b/>
        <vertAlign val="superscript"/>
        <sz val="10"/>
        <color indexed="8"/>
        <rFont val="New York"/>
      </rPr>
      <t>-1</t>
    </r>
    <r>
      <rPr>
        <b/>
        <sz val="10"/>
        <color indexed="8"/>
        <rFont val="New York"/>
      </rPr>
      <t>)</t>
    </r>
  </si>
  <si>
    <r>
      <t>ln({E</t>
    </r>
    <r>
      <rPr>
        <b/>
        <vertAlign val="subscript"/>
        <sz val="12"/>
        <color indexed="12"/>
        <rFont val="New York"/>
      </rPr>
      <t>m</t>
    </r>
    <r>
      <rPr>
        <b/>
        <sz val="12"/>
        <color indexed="12"/>
        <rFont val="New York"/>
      </rPr>
      <t>})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</si>
</sst>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27" x14ac:knownFonts="1">
    <font>
      <sz val="10"/>
      <name val="Geneva"/>
    </font>
    <font>
      <b/>
      <sz val="10"/>
      <name val="Geneva"/>
    </font>
    <font>
      <sz val="10"/>
      <color indexed="0"/>
      <name val="Geneva"/>
    </font>
    <font>
      <sz val="10"/>
      <color indexed="0"/>
      <name val="New York"/>
    </font>
    <font>
      <sz val="10"/>
      <color indexed="3"/>
      <name val="Geneva"/>
    </font>
    <font>
      <sz val="12"/>
      <color indexed="3"/>
      <name val="New York"/>
    </font>
    <font>
      <sz val="10"/>
      <color indexed="2"/>
      <name val="Geneva"/>
    </font>
    <font>
      <sz val="12"/>
      <color indexed="0"/>
      <name val="New York"/>
    </font>
    <font>
      <sz val="12"/>
      <color indexed="2"/>
      <name val="New York"/>
    </font>
    <font>
      <sz val="12"/>
      <color indexed="8"/>
      <name val="Symbol"/>
    </font>
    <font>
      <sz val="12"/>
      <color indexed="12"/>
      <name val="New York"/>
    </font>
    <font>
      <sz val="10"/>
      <color indexed="12"/>
      <name val="Geneva"/>
    </font>
    <font>
      <b/>
      <sz val="12"/>
      <color indexed="0"/>
      <name val="New York"/>
    </font>
    <font>
      <b/>
      <sz val="10"/>
      <color indexed="0"/>
      <name val="New York"/>
    </font>
    <font>
      <b/>
      <vertAlign val="superscript"/>
      <sz val="12"/>
      <color indexed="8"/>
      <name val="New York"/>
    </font>
    <font>
      <b/>
      <sz val="12"/>
      <color indexed="2"/>
      <name val="New York"/>
    </font>
    <font>
      <b/>
      <vertAlign val="subscript"/>
      <sz val="12"/>
      <color indexed="10"/>
      <name val="New York"/>
    </font>
    <font>
      <b/>
      <sz val="12"/>
      <color indexed="3"/>
      <name val="New York"/>
    </font>
    <font>
      <b/>
      <vertAlign val="subscript"/>
      <sz val="12"/>
      <color indexed="11"/>
      <name val="New York"/>
    </font>
    <font>
      <b/>
      <sz val="12"/>
      <color indexed="12"/>
      <name val="New York"/>
    </font>
    <font>
      <b/>
      <vertAlign val="subscript"/>
      <sz val="12"/>
      <color indexed="12"/>
      <name val="New York"/>
    </font>
    <font>
      <b/>
      <sz val="12"/>
      <color indexed="8"/>
      <name val="Symbol"/>
    </font>
    <font>
      <b/>
      <sz val="10"/>
      <color indexed="8"/>
      <name val="New York"/>
    </font>
    <font>
      <b/>
      <vertAlign val="subscript"/>
      <sz val="10"/>
      <color indexed="8"/>
      <name val="New York"/>
    </font>
    <font>
      <sz val="14"/>
      <color indexed="8"/>
      <name val="Textile"/>
    </font>
    <font>
      <b/>
      <sz val="10"/>
      <color indexed="8"/>
      <name val="Symbol"/>
    </font>
    <font>
      <b/>
      <vertAlign val="superscript"/>
      <sz val="10"/>
      <color indexed="8"/>
      <name val="New York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2" fontId="7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2" fontId="3" fillId="0" borderId="0" xfId="0" applyNumberFormat="1" applyFont="1"/>
    <xf numFmtId="2" fontId="9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0" fontId="11" fillId="0" borderId="0" xfId="0" applyFont="1"/>
    <xf numFmtId="2" fontId="11" fillId="0" borderId="0" xfId="0" applyNumberFormat="1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" fillId="0" borderId="0" xfId="0" applyFont="1"/>
    <xf numFmtId="2" fontId="13" fillId="0" borderId="0" xfId="0" applyNumberFormat="1" applyFont="1" applyAlignment="1">
      <alignment horizontal="center"/>
    </xf>
    <xf numFmtId="2" fontId="15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2" fontId="19" fillId="0" borderId="0" xfId="0" applyNumberFormat="1" applyFont="1" applyAlignment="1">
      <alignment horizontal="center"/>
    </xf>
    <xf numFmtId="2" fontId="21" fillId="0" borderId="0" xfId="0" applyNumberFormat="1" applyFont="1" applyAlignment="1">
      <alignment horizontal="center"/>
    </xf>
    <xf numFmtId="2" fontId="22" fillId="0" borderId="0" xfId="0" applyNumberFormat="1" applyFont="1" applyAlignment="1">
      <alignment horizontal="center"/>
    </xf>
    <xf numFmtId="2" fontId="24" fillId="0" borderId="0" xfId="0" applyNumberFormat="1" applyFont="1"/>
    <xf numFmtId="2" fontId="25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66929460812235"/>
          <c:y val="0.111486486486486"/>
          <c:w val="0.900787921068329"/>
          <c:h val="0.770270270270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'E-Méca'!$F$3</c:f>
              <c:strCache>
                <c:ptCount val="1"/>
                <c:pt idx="0">
                  <c:v>Ec (mJ)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DD0806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'E-Méca'!$C$6:$C$72</c:f>
              <c:numCache>
                <c:formatCode>0</c:formatCode>
                <c:ptCount val="67"/>
                <c:pt idx="0">
                  <c:v>40.0</c:v>
                </c:pt>
                <c:pt idx="1">
                  <c:v>60.0</c:v>
                </c:pt>
                <c:pt idx="2">
                  <c:v>80.0</c:v>
                </c:pt>
                <c:pt idx="3">
                  <c:v>100.0</c:v>
                </c:pt>
                <c:pt idx="4">
                  <c:v>120.0</c:v>
                </c:pt>
                <c:pt idx="5">
                  <c:v>140.0</c:v>
                </c:pt>
                <c:pt idx="6">
                  <c:v>160.0</c:v>
                </c:pt>
                <c:pt idx="7">
                  <c:v>180.0</c:v>
                </c:pt>
                <c:pt idx="8">
                  <c:v>200.0</c:v>
                </c:pt>
                <c:pt idx="9">
                  <c:v>220.0</c:v>
                </c:pt>
                <c:pt idx="10">
                  <c:v>240.0</c:v>
                </c:pt>
                <c:pt idx="11">
                  <c:v>260.0</c:v>
                </c:pt>
                <c:pt idx="12">
                  <c:v>280.0</c:v>
                </c:pt>
                <c:pt idx="13">
                  <c:v>300.0</c:v>
                </c:pt>
                <c:pt idx="14">
                  <c:v>320.0</c:v>
                </c:pt>
                <c:pt idx="15">
                  <c:v>340.0</c:v>
                </c:pt>
                <c:pt idx="16">
                  <c:v>360.0</c:v>
                </c:pt>
                <c:pt idx="17">
                  <c:v>380.0</c:v>
                </c:pt>
                <c:pt idx="18">
                  <c:v>400.0</c:v>
                </c:pt>
                <c:pt idx="19">
                  <c:v>420.0</c:v>
                </c:pt>
                <c:pt idx="20">
                  <c:v>440.0</c:v>
                </c:pt>
                <c:pt idx="21">
                  <c:v>460.0</c:v>
                </c:pt>
                <c:pt idx="22">
                  <c:v>480.0</c:v>
                </c:pt>
                <c:pt idx="23">
                  <c:v>500.0</c:v>
                </c:pt>
                <c:pt idx="24">
                  <c:v>520.0</c:v>
                </c:pt>
                <c:pt idx="25">
                  <c:v>540.0</c:v>
                </c:pt>
                <c:pt idx="26">
                  <c:v>560.0</c:v>
                </c:pt>
                <c:pt idx="27">
                  <c:v>580.0</c:v>
                </c:pt>
                <c:pt idx="28">
                  <c:v>600.0</c:v>
                </c:pt>
                <c:pt idx="29">
                  <c:v>620.0</c:v>
                </c:pt>
                <c:pt idx="30">
                  <c:v>640.0</c:v>
                </c:pt>
                <c:pt idx="31">
                  <c:v>660.0</c:v>
                </c:pt>
                <c:pt idx="32">
                  <c:v>680.0</c:v>
                </c:pt>
                <c:pt idx="33">
                  <c:v>700.0</c:v>
                </c:pt>
                <c:pt idx="34">
                  <c:v>720.0</c:v>
                </c:pt>
                <c:pt idx="35">
                  <c:v>740.0</c:v>
                </c:pt>
                <c:pt idx="36">
                  <c:v>760.0</c:v>
                </c:pt>
                <c:pt idx="37">
                  <c:v>780.0</c:v>
                </c:pt>
                <c:pt idx="38">
                  <c:v>800.0</c:v>
                </c:pt>
                <c:pt idx="39">
                  <c:v>820.0</c:v>
                </c:pt>
                <c:pt idx="40">
                  <c:v>840.0</c:v>
                </c:pt>
                <c:pt idx="41">
                  <c:v>860.0</c:v>
                </c:pt>
                <c:pt idx="42">
                  <c:v>880.0</c:v>
                </c:pt>
                <c:pt idx="43">
                  <c:v>900.0</c:v>
                </c:pt>
                <c:pt idx="44">
                  <c:v>920.0</c:v>
                </c:pt>
                <c:pt idx="45">
                  <c:v>940.0</c:v>
                </c:pt>
                <c:pt idx="46">
                  <c:v>960.0</c:v>
                </c:pt>
                <c:pt idx="47">
                  <c:v>980.0</c:v>
                </c:pt>
                <c:pt idx="48">
                  <c:v>1000.0</c:v>
                </c:pt>
                <c:pt idx="49">
                  <c:v>1020.0</c:v>
                </c:pt>
                <c:pt idx="50">
                  <c:v>1040.0</c:v>
                </c:pt>
                <c:pt idx="51">
                  <c:v>1060.0</c:v>
                </c:pt>
                <c:pt idx="52">
                  <c:v>1080.0</c:v>
                </c:pt>
                <c:pt idx="53">
                  <c:v>1100.0</c:v>
                </c:pt>
                <c:pt idx="54">
                  <c:v>1120.0</c:v>
                </c:pt>
                <c:pt idx="55">
                  <c:v>1140.0</c:v>
                </c:pt>
                <c:pt idx="56">
                  <c:v>1160.0</c:v>
                </c:pt>
                <c:pt idx="57">
                  <c:v>1180.0</c:v>
                </c:pt>
                <c:pt idx="58">
                  <c:v>1200.0</c:v>
                </c:pt>
                <c:pt idx="59">
                  <c:v>1220.0</c:v>
                </c:pt>
                <c:pt idx="60">
                  <c:v>1240.0</c:v>
                </c:pt>
                <c:pt idx="61">
                  <c:v>1260.0</c:v>
                </c:pt>
                <c:pt idx="62">
                  <c:v>1280.0</c:v>
                </c:pt>
                <c:pt idx="63">
                  <c:v>1300.0</c:v>
                </c:pt>
                <c:pt idx="64">
                  <c:v>1320.0</c:v>
                </c:pt>
                <c:pt idx="65">
                  <c:v>1340.0</c:v>
                </c:pt>
                <c:pt idx="66">
                  <c:v>1360.0</c:v>
                </c:pt>
              </c:numCache>
            </c:numRef>
          </c:xVal>
          <c:yVal>
            <c:numRef>
              <c:f>'E-Méca'!$F$6:$F$72</c:f>
              <c:numCache>
                <c:formatCode>0.00</c:formatCode>
                <c:ptCount val="67"/>
                <c:pt idx="0">
                  <c:v>34.17046875</c:v>
                </c:pt>
                <c:pt idx="1">
                  <c:v>45.106875</c:v>
                </c:pt>
                <c:pt idx="2">
                  <c:v>52.9379296875</c:v>
                </c:pt>
                <c:pt idx="3">
                  <c:v>56.6194921875</c:v>
                </c:pt>
                <c:pt idx="4">
                  <c:v>51.1435546875</c:v>
                </c:pt>
                <c:pt idx="5">
                  <c:v>40.23421875</c:v>
                </c:pt>
                <c:pt idx="6">
                  <c:v>31.32421875</c:v>
                </c:pt>
                <c:pt idx="7">
                  <c:v>18.94921875</c:v>
                </c:pt>
                <c:pt idx="8">
                  <c:v>6.1875</c:v>
                </c:pt>
                <c:pt idx="9">
                  <c:v>0.13921875</c:v>
                </c:pt>
                <c:pt idx="10">
                  <c:v>8.91</c:v>
                </c:pt>
                <c:pt idx="11">
                  <c:v>20.0475</c:v>
                </c:pt>
                <c:pt idx="12">
                  <c:v>33.4473046875</c:v>
                </c:pt>
                <c:pt idx="13">
                  <c:v>41.82750000000001</c:v>
                </c:pt>
                <c:pt idx="14">
                  <c:v>51.1435546875</c:v>
                </c:pt>
                <c:pt idx="15">
                  <c:v>57.55921875</c:v>
                </c:pt>
                <c:pt idx="16">
                  <c:v>51.1435546875</c:v>
                </c:pt>
                <c:pt idx="17">
                  <c:v>42.6357421875</c:v>
                </c:pt>
                <c:pt idx="18">
                  <c:v>29.27074218749999</c:v>
                </c:pt>
                <c:pt idx="19">
                  <c:v>15.84</c:v>
                </c:pt>
                <c:pt idx="20">
                  <c:v>6.1875</c:v>
                </c:pt>
                <c:pt idx="21">
                  <c:v>0.0</c:v>
                </c:pt>
                <c:pt idx="22">
                  <c:v>7.150429687499999</c:v>
                </c:pt>
                <c:pt idx="23">
                  <c:v>19.4944921875</c:v>
                </c:pt>
                <c:pt idx="24">
                  <c:v>33.4473046875</c:v>
                </c:pt>
                <c:pt idx="25">
                  <c:v>44.2754296875</c:v>
                </c:pt>
                <c:pt idx="26">
                  <c:v>51.1435546875</c:v>
                </c:pt>
                <c:pt idx="27">
                  <c:v>53.84671875</c:v>
                </c:pt>
                <c:pt idx="28">
                  <c:v>50.25796875</c:v>
                </c:pt>
                <c:pt idx="29">
                  <c:v>43.45171875</c:v>
                </c:pt>
                <c:pt idx="30">
                  <c:v>29.27074218749999</c:v>
                </c:pt>
                <c:pt idx="31">
                  <c:v>16.3388671875</c:v>
                </c:pt>
                <c:pt idx="32">
                  <c:v>7.486875000000001</c:v>
                </c:pt>
                <c:pt idx="33">
                  <c:v>0.0</c:v>
                </c:pt>
                <c:pt idx="34">
                  <c:v>7.8310546875</c:v>
                </c:pt>
                <c:pt idx="35">
                  <c:v>20.0475</c:v>
                </c:pt>
                <c:pt idx="36">
                  <c:v>29.94750000000001</c:v>
                </c:pt>
                <c:pt idx="37">
                  <c:v>41.82750000000001</c:v>
                </c:pt>
                <c:pt idx="38">
                  <c:v>52.9379296875</c:v>
                </c:pt>
                <c:pt idx="39">
                  <c:v>55.6875</c:v>
                </c:pt>
                <c:pt idx="40">
                  <c:v>53.84671875</c:v>
                </c:pt>
                <c:pt idx="41">
                  <c:v>41.82750000000001</c:v>
                </c:pt>
                <c:pt idx="42">
                  <c:v>27.9404296875</c:v>
                </c:pt>
                <c:pt idx="43">
                  <c:v>17.881875</c:v>
                </c:pt>
                <c:pt idx="44">
                  <c:v>6.82171875</c:v>
                </c:pt>
                <c:pt idx="45">
                  <c:v>0.0</c:v>
                </c:pt>
                <c:pt idx="46">
                  <c:v>7.486875000000001</c:v>
                </c:pt>
                <c:pt idx="47">
                  <c:v>20.0475</c:v>
                </c:pt>
                <c:pt idx="48">
                  <c:v>29.94750000000001</c:v>
                </c:pt>
                <c:pt idx="49">
                  <c:v>45.106875</c:v>
                </c:pt>
                <c:pt idx="50">
                  <c:v>52.036875</c:v>
                </c:pt>
                <c:pt idx="51">
                  <c:v>46.79296875</c:v>
                </c:pt>
                <c:pt idx="52">
                  <c:v>50.25796875</c:v>
                </c:pt>
                <c:pt idx="53">
                  <c:v>45.9460546875</c:v>
                </c:pt>
                <c:pt idx="54">
                  <c:v>29.27074218749999</c:v>
                </c:pt>
                <c:pt idx="55">
                  <c:v>17.881875</c:v>
                </c:pt>
                <c:pt idx="56">
                  <c:v>7.150429687499999</c:v>
                </c:pt>
                <c:pt idx="57">
                  <c:v>0.0</c:v>
                </c:pt>
                <c:pt idx="58">
                  <c:v>7.150429687499999</c:v>
                </c:pt>
                <c:pt idx="59">
                  <c:v>17.881875</c:v>
                </c:pt>
                <c:pt idx="60">
                  <c:v>29.27074218749999</c:v>
                </c:pt>
                <c:pt idx="61">
                  <c:v>41.82750000000001</c:v>
                </c:pt>
                <c:pt idx="62">
                  <c:v>48.51</c:v>
                </c:pt>
                <c:pt idx="63">
                  <c:v>51.1435546875</c:v>
                </c:pt>
                <c:pt idx="64">
                  <c:v>52.036875</c:v>
                </c:pt>
                <c:pt idx="65">
                  <c:v>42.6357421875</c:v>
                </c:pt>
                <c:pt idx="66">
                  <c:v>34.9013671875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'E-Méca'!$K$3</c:f>
              <c:strCache>
                <c:ptCount val="1"/>
                <c:pt idx="0">
                  <c:v>Em (mJ)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rgbClr val="0000FF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0.038854815811456"/>
                  <c:y val="-0.229454937220685"/>
                </c:manualLayout>
              </c:layout>
              <c:numFmt formatCode="General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'E-Méca'!$L$6:$L$72</c:f>
                <c:numCache>
                  <c:formatCode>General</c:formatCode>
                  <c:ptCount val="67"/>
                  <c:pt idx="0">
                    <c:v>6.052466343542594</c:v>
                  </c:pt>
                  <c:pt idx="1">
                    <c:v>6.131580298774582</c:v>
                  </c:pt>
                  <c:pt idx="2">
                    <c:v>6.075058374899289</c:v>
                  </c:pt>
                  <c:pt idx="3">
                    <c:v>6.270284029348794</c:v>
                  </c:pt>
                  <c:pt idx="4">
                    <c:v>6.063450111403463</c:v>
                  </c:pt>
                  <c:pt idx="5">
                    <c:v>5.894826724041254</c:v>
                  </c:pt>
                  <c:pt idx="6">
                    <c:v>5.939522675709504</c:v>
                  </c:pt>
                  <c:pt idx="7">
                    <c:v>5.642256787447611</c:v>
                  </c:pt>
                  <c:pt idx="8">
                    <c:v>4.877325178776152</c:v>
                  </c:pt>
                  <c:pt idx="9">
                    <c:v>4.302097856307916</c:v>
                  </c:pt>
                  <c:pt idx="10">
                    <c:v>5.072063397040718</c:v>
                  </c:pt>
                  <c:pt idx="11">
                    <c:v>5.58582380441297</c:v>
                  </c:pt>
                  <c:pt idx="12">
                    <c:v>5.976716716126552</c:v>
                  </c:pt>
                  <c:pt idx="13">
                    <c:v>5.866410493827596</c:v>
                  </c:pt>
                  <c:pt idx="14">
                    <c:v>5.968924771098932</c:v>
                  </c:pt>
                  <c:pt idx="15">
                    <c:v>6.36014749334379</c:v>
                  </c:pt>
                  <c:pt idx="16">
                    <c:v>6.04370801145278</c:v>
                  </c:pt>
                  <c:pt idx="17">
                    <c:v>6.066946156785685</c:v>
                  </c:pt>
                  <c:pt idx="18">
                    <c:v>5.785513417302945</c:v>
                  </c:pt>
                  <c:pt idx="19">
                    <c:v>5.264067649550663</c:v>
                  </c:pt>
                  <c:pt idx="20">
                    <c:v>4.768834366942187</c:v>
                  </c:pt>
                  <c:pt idx="21">
                    <c:v>4.366939775051382</c:v>
                  </c:pt>
                  <c:pt idx="22">
                    <c:v>4.887196634752501</c:v>
                  </c:pt>
                  <c:pt idx="23">
                    <c:v>5.554116913030555</c:v>
                  </c:pt>
                  <c:pt idx="24">
                    <c:v>6.010644783839186</c:v>
                  </c:pt>
                  <c:pt idx="25">
                    <c:v>6.068173200779133</c:v>
                  </c:pt>
                  <c:pt idx="26">
                    <c:v>5.96007909185767</c:v>
                  </c:pt>
                  <c:pt idx="27">
                    <c:v>6.116082145045689</c:v>
                  </c:pt>
                  <c:pt idx="28">
                    <c:v>5.949185672600715</c:v>
                  </c:pt>
                  <c:pt idx="29">
                    <c:v>6.10152091558024</c:v>
                  </c:pt>
                  <c:pt idx="30">
                    <c:v>5.75067899361552</c:v>
                  </c:pt>
                  <c:pt idx="31">
                    <c:v>5.273324814194584</c:v>
                  </c:pt>
                  <c:pt idx="32">
                    <c:v>4.9060720279931</c:v>
                  </c:pt>
                  <c:pt idx="33">
                    <c:v>4.411775984107728</c:v>
                  </c:pt>
                  <c:pt idx="34">
                    <c:v>4.946909538762209</c:v>
                  </c:pt>
                  <c:pt idx="35">
                    <c:v>5.60544415346551</c:v>
                  </c:pt>
                  <c:pt idx="36">
                    <c:v>5.687614465382505</c:v>
                  </c:pt>
                  <c:pt idx="37">
                    <c:v>5.94842982989317</c:v>
                  </c:pt>
                  <c:pt idx="38">
                    <c:v>6.101235542554098</c:v>
                  </c:pt>
                  <c:pt idx="39">
                    <c:v>6.358507604690211</c:v>
                  </c:pt>
                  <c:pt idx="40">
                    <c:v>6.223319561712355</c:v>
                  </c:pt>
                  <c:pt idx="41">
                    <c:v>5.990389209664161</c:v>
                  </c:pt>
                  <c:pt idx="42">
                    <c:v>5.620730768347157</c:v>
                  </c:pt>
                  <c:pt idx="43">
                    <c:v>5.4022640939417</c:v>
                  </c:pt>
                  <c:pt idx="44">
                    <c:v>4.8688438852991</c:v>
                  </c:pt>
                  <c:pt idx="45">
                    <c:v>4.344615477447299</c:v>
                  </c:pt>
                  <c:pt idx="46">
                    <c:v>4.949154888936666</c:v>
                  </c:pt>
                  <c:pt idx="47">
                    <c:v>5.56626677686461</c:v>
                  </c:pt>
                  <c:pt idx="48">
                    <c:v>5.721542533095139</c:v>
                  </c:pt>
                  <c:pt idx="49">
                    <c:v>6.172484477539584</c:v>
                  </c:pt>
                  <c:pt idx="50">
                    <c:v>6.017346865051429</c:v>
                  </c:pt>
                  <c:pt idx="51">
                    <c:v>5.657847402386708</c:v>
                  </c:pt>
                  <c:pt idx="52">
                    <c:v>5.885680446400635</c:v>
                  </c:pt>
                  <c:pt idx="53">
                    <c:v>6.263838727660517</c:v>
                  </c:pt>
                  <c:pt idx="54">
                    <c:v>5.68178582189835</c:v>
                  </c:pt>
                  <c:pt idx="55">
                    <c:v>5.382643744889158</c:v>
                  </c:pt>
                  <c:pt idx="56">
                    <c:v>4.844239220784755</c:v>
                  </c:pt>
                  <c:pt idx="57">
                    <c:v>4.344615477447299</c:v>
                  </c:pt>
                  <c:pt idx="58">
                    <c:v>4.844239220784755</c:v>
                  </c:pt>
                  <c:pt idx="59">
                    <c:v>5.382643744889158</c:v>
                  </c:pt>
                  <c:pt idx="60">
                    <c:v>5.68178582189835</c:v>
                  </c:pt>
                  <c:pt idx="61">
                    <c:v>5.94842982989317</c:v>
                  </c:pt>
                  <c:pt idx="62">
                    <c:v>5.800104299736203</c:v>
                  </c:pt>
                  <c:pt idx="63">
                    <c:v>5.917133209504729</c:v>
                  </c:pt>
                  <c:pt idx="64">
                    <c:v>6.017346865051429</c:v>
                  </c:pt>
                  <c:pt idx="65">
                    <c:v>5.955898008203084</c:v>
                  </c:pt>
                  <c:pt idx="66">
                    <c:v>6.077817343335828</c:v>
                  </c:pt>
                </c:numCache>
              </c:numRef>
            </c:plus>
            <c:minus>
              <c:numRef>
                <c:f>'E-Méca'!$L$6:$L$72</c:f>
                <c:numCache>
                  <c:formatCode>General</c:formatCode>
                  <c:ptCount val="67"/>
                  <c:pt idx="0">
                    <c:v>6.052466343542594</c:v>
                  </c:pt>
                  <c:pt idx="1">
                    <c:v>6.131580298774582</c:v>
                  </c:pt>
                  <c:pt idx="2">
                    <c:v>6.075058374899289</c:v>
                  </c:pt>
                  <c:pt idx="3">
                    <c:v>6.270284029348794</c:v>
                  </c:pt>
                  <c:pt idx="4">
                    <c:v>6.063450111403463</c:v>
                  </c:pt>
                  <c:pt idx="5">
                    <c:v>5.894826724041254</c:v>
                  </c:pt>
                  <c:pt idx="6">
                    <c:v>5.939522675709504</c:v>
                  </c:pt>
                  <c:pt idx="7">
                    <c:v>5.642256787447611</c:v>
                  </c:pt>
                  <c:pt idx="8">
                    <c:v>4.877325178776152</c:v>
                  </c:pt>
                  <c:pt idx="9">
                    <c:v>4.302097856307916</c:v>
                  </c:pt>
                  <c:pt idx="10">
                    <c:v>5.072063397040718</c:v>
                  </c:pt>
                  <c:pt idx="11">
                    <c:v>5.58582380441297</c:v>
                  </c:pt>
                  <c:pt idx="12">
                    <c:v>5.976716716126552</c:v>
                  </c:pt>
                  <c:pt idx="13">
                    <c:v>5.866410493827596</c:v>
                  </c:pt>
                  <c:pt idx="14">
                    <c:v>5.968924771098932</c:v>
                  </c:pt>
                  <c:pt idx="15">
                    <c:v>6.36014749334379</c:v>
                  </c:pt>
                  <c:pt idx="16">
                    <c:v>6.04370801145278</c:v>
                  </c:pt>
                  <c:pt idx="17">
                    <c:v>6.066946156785685</c:v>
                  </c:pt>
                  <c:pt idx="18">
                    <c:v>5.785513417302945</c:v>
                  </c:pt>
                  <c:pt idx="19">
                    <c:v>5.264067649550663</c:v>
                  </c:pt>
                  <c:pt idx="20">
                    <c:v>4.768834366942187</c:v>
                  </c:pt>
                  <c:pt idx="21">
                    <c:v>4.366939775051382</c:v>
                  </c:pt>
                  <c:pt idx="22">
                    <c:v>4.887196634752501</c:v>
                  </c:pt>
                  <c:pt idx="23">
                    <c:v>5.554116913030555</c:v>
                  </c:pt>
                  <c:pt idx="24">
                    <c:v>6.010644783839186</c:v>
                  </c:pt>
                  <c:pt idx="25">
                    <c:v>6.068173200779133</c:v>
                  </c:pt>
                  <c:pt idx="26">
                    <c:v>5.96007909185767</c:v>
                  </c:pt>
                  <c:pt idx="27">
                    <c:v>6.116082145045689</c:v>
                  </c:pt>
                  <c:pt idx="28">
                    <c:v>5.949185672600715</c:v>
                  </c:pt>
                  <c:pt idx="29">
                    <c:v>6.10152091558024</c:v>
                  </c:pt>
                  <c:pt idx="30">
                    <c:v>5.75067899361552</c:v>
                  </c:pt>
                  <c:pt idx="31">
                    <c:v>5.273324814194584</c:v>
                  </c:pt>
                  <c:pt idx="32">
                    <c:v>4.9060720279931</c:v>
                  </c:pt>
                  <c:pt idx="33">
                    <c:v>4.411775984107728</c:v>
                  </c:pt>
                  <c:pt idx="34">
                    <c:v>4.946909538762209</c:v>
                  </c:pt>
                  <c:pt idx="35">
                    <c:v>5.60544415346551</c:v>
                  </c:pt>
                  <c:pt idx="36">
                    <c:v>5.687614465382505</c:v>
                  </c:pt>
                  <c:pt idx="37">
                    <c:v>5.94842982989317</c:v>
                  </c:pt>
                  <c:pt idx="38">
                    <c:v>6.101235542554098</c:v>
                  </c:pt>
                  <c:pt idx="39">
                    <c:v>6.358507604690211</c:v>
                  </c:pt>
                  <c:pt idx="40">
                    <c:v>6.223319561712355</c:v>
                  </c:pt>
                  <c:pt idx="41">
                    <c:v>5.990389209664161</c:v>
                  </c:pt>
                  <c:pt idx="42">
                    <c:v>5.620730768347157</c:v>
                  </c:pt>
                  <c:pt idx="43">
                    <c:v>5.4022640939417</c:v>
                  </c:pt>
                  <c:pt idx="44">
                    <c:v>4.8688438852991</c:v>
                  </c:pt>
                  <c:pt idx="45">
                    <c:v>4.344615477447299</c:v>
                  </c:pt>
                  <c:pt idx="46">
                    <c:v>4.949154888936666</c:v>
                  </c:pt>
                  <c:pt idx="47">
                    <c:v>5.56626677686461</c:v>
                  </c:pt>
                  <c:pt idx="48">
                    <c:v>5.721542533095139</c:v>
                  </c:pt>
                  <c:pt idx="49">
                    <c:v>6.172484477539584</c:v>
                  </c:pt>
                  <c:pt idx="50">
                    <c:v>6.017346865051429</c:v>
                  </c:pt>
                  <c:pt idx="51">
                    <c:v>5.657847402386708</c:v>
                  </c:pt>
                  <c:pt idx="52">
                    <c:v>5.885680446400635</c:v>
                  </c:pt>
                  <c:pt idx="53">
                    <c:v>6.263838727660517</c:v>
                  </c:pt>
                  <c:pt idx="54">
                    <c:v>5.68178582189835</c:v>
                  </c:pt>
                  <c:pt idx="55">
                    <c:v>5.382643744889158</c:v>
                  </c:pt>
                  <c:pt idx="56">
                    <c:v>4.844239220784755</c:v>
                  </c:pt>
                  <c:pt idx="57">
                    <c:v>4.344615477447299</c:v>
                  </c:pt>
                  <c:pt idx="58">
                    <c:v>4.844239220784755</c:v>
                  </c:pt>
                  <c:pt idx="59">
                    <c:v>5.382643744889158</c:v>
                  </c:pt>
                  <c:pt idx="60">
                    <c:v>5.68178582189835</c:v>
                  </c:pt>
                  <c:pt idx="61">
                    <c:v>5.94842982989317</c:v>
                  </c:pt>
                  <c:pt idx="62">
                    <c:v>5.800104299736203</c:v>
                  </c:pt>
                  <c:pt idx="63">
                    <c:v>5.917133209504729</c:v>
                  </c:pt>
                  <c:pt idx="64">
                    <c:v>6.017346865051429</c:v>
                  </c:pt>
                  <c:pt idx="65">
                    <c:v>5.955898008203084</c:v>
                  </c:pt>
                  <c:pt idx="66">
                    <c:v>6.077817343335828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'E-Méca'!$C$6:$C$72</c:f>
              <c:numCache>
                <c:formatCode>0</c:formatCode>
                <c:ptCount val="67"/>
                <c:pt idx="0">
                  <c:v>40.0</c:v>
                </c:pt>
                <c:pt idx="1">
                  <c:v>60.0</c:v>
                </c:pt>
                <c:pt idx="2">
                  <c:v>80.0</c:v>
                </c:pt>
                <c:pt idx="3">
                  <c:v>100.0</c:v>
                </c:pt>
                <c:pt idx="4">
                  <c:v>120.0</c:v>
                </c:pt>
                <c:pt idx="5">
                  <c:v>140.0</c:v>
                </c:pt>
                <c:pt idx="6">
                  <c:v>160.0</c:v>
                </c:pt>
                <c:pt idx="7">
                  <c:v>180.0</c:v>
                </c:pt>
                <c:pt idx="8">
                  <c:v>200.0</c:v>
                </c:pt>
                <c:pt idx="9">
                  <c:v>220.0</c:v>
                </c:pt>
                <c:pt idx="10">
                  <c:v>240.0</c:v>
                </c:pt>
                <c:pt idx="11">
                  <c:v>260.0</c:v>
                </c:pt>
                <c:pt idx="12">
                  <c:v>280.0</c:v>
                </c:pt>
                <c:pt idx="13">
                  <c:v>300.0</c:v>
                </c:pt>
                <c:pt idx="14">
                  <c:v>320.0</c:v>
                </c:pt>
                <c:pt idx="15">
                  <c:v>340.0</c:v>
                </c:pt>
                <c:pt idx="16">
                  <c:v>360.0</c:v>
                </c:pt>
                <c:pt idx="17">
                  <c:v>380.0</c:v>
                </c:pt>
                <c:pt idx="18">
                  <c:v>400.0</c:v>
                </c:pt>
                <c:pt idx="19">
                  <c:v>420.0</c:v>
                </c:pt>
                <c:pt idx="20">
                  <c:v>440.0</c:v>
                </c:pt>
                <c:pt idx="21">
                  <c:v>460.0</c:v>
                </c:pt>
                <c:pt idx="22">
                  <c:v>480.0</c:v>
                </c:pt>
                <c:pt idx="23">
                  <c:v>500.0</c:v>
                </c:pt>
                <c:pt idx="24">
                  <c:v>520.0</c:v>
                </c:pt>
                <c:pt idx="25">
                  <c:v>540.0</c:v>
                </c:pt>
                <c:pt idx="26">
                  <c:v>560.0</c:v>
                </c:pt>
                <c:pt idx="27">
                  <c:v>580.0</c:v>
                </c:pt>
                <c:pt idx="28">
                  <c:v>600.0</c:v>
                </c:pt>
                <c:pt idx="29">
                  <c:v>620.0</c:v>
                </c:pt>
                <c:pt idx="30">
                  <c:v>640.0</c:v>
                </c:pt>
                <c:pt idx="31">
                  <c:v>660.0</c:v>
                </c:pt>
                <c:pt idx="32">
                  <c:v>680.0</c:v>
                </c:pt>
                <c:pt idx="33">
                  <c:v>700.0</c:v>
                </c:pt>
                <c:pt idx="34">
                  <c:v>720.0</c:v>
                </c:pt>
                <c:pt idx="35">
                  <c:v>740.0</c:v>
                </c:pt>
                <c:pt idx="36">
                  <c:v>760.0</c:v>
                </c:pt>
                <c:pt idx="37">
                  <c:v>780.0</c:v>
                </c:pt>
                <c:pt idx="38">
                  <c:v>800.0</c:v>
                </c:pt>
                <c:pt idx="39">
                  <c:v>820.0</c:v>
                </c:pt>
                <c:pt idx="40">
                  <c:v>840.0</c:v>
                </c:pt>
                <c:pt idx="41">
                  <c:v>860.0</c:v>
                </c:pt>
                <c:pt idx="42">
                  <c:v>880.0</c:v>
                </c:pt>
                <c:pt idx="43">
                  <c:v>900.0</c:v>
                </c:pt>
                <c:pt idx="44">
                  <c:v>920.0</c:v>
                </c:pt>
                <c:pt idx="45">
                  <c:v>940.0</c:v>
                </c:pt>
                <c:pt idx="46">
                  <c:v>960.0</c:v>
                </c:pt>
                <c:pt idx="47">
                  <c:v>980.0</c:v>
                </c:pt>
                <c:pt idx="48">
                  <c:v>1000.0</c:v>
                </c:pt>
                <c:pt idx="49">
                  <c:v>1020.0</c:v>
                </c:pt>
                <c:pt idx="50">
                  <c:v>1040.0</c:v>
                </c:pt>
                <c:pt idx="51">
                  <c:v>1060.0</c:v>
                </c:pt>
                <c:pt idx="52">
                  <c:v>1080.0</c:v>
                </c:pt>
                <c:pt idx="53">
                  <c:v>1100.0</c:v>
                </c:pt>
                <c:pt idx="54">
                  <c:v>1120.0</c:v>
                </c:pt>
                <c:pt idx="55">
                  <c:v>1140.0</c:v>
                </c:pt>
                <c:pt idx="56">
                  <c:v>1160.0</c:v>
                </c:pt>
                <c:pt idx="57">
                  <c:v>1180.0</c:v>
                </c:pt>
                <c:pt idx="58">
                  <c:v>1200.0</c:v>
                </c:pt>
                <c:pt idx="59">
                  <c:v>1220.0</c:v>
                </c:pt>
                <c:pt idx="60">
                  <c:v>1240.0</c:v>
                </c:pt>
                <c:pt idx="61">
                  <c:v>1260.0</c:v>
                </c:pt>
                <c:pt idx="62">
                  <c:v>1280.0</c:v>
                </c:pt>
                <c:pt idx="63">
                  <c:v>1300.0</c:v>
                </c:pt>
                <c:pt idx="64">
                  <c:v>1320.0</c:v>
                </c:pt>
                <c:pt idx="65">
                  <c:v>1340.0</c:v>
                </c:pt>
                <c:pt idx="66">
                  <c:v>1360.0</c:v>
                </c:pt>
              </c:numCache>
            </c:numRef>
          </c:xVal>
          <c:yVal>
            <c:numRef>
              <c:f>'E-Méca'!$K$6:$K$72</c:f>
              <c:numCache>
                <c:formatCode>0.00</c:formatCode>
                <c:ptCount val="67"/>
                <c:pt idx="0">
                  <c:v>58.11811875</c:v>
                </c:pt>
                <c:pt idx="1">
                  <c:v>56.3497875</c:v>
                </c:pt>
                <c:pt idx="2">
                  <c:v>55.5987796875</c:v>
                </c:pt>
                <c:pt idx="3">
                  <c:v>56.6523421875</c:v>
                </c:pt>
                <c:pt idx="4">
                  <c:v>55.2397671875</c:v>
                </c:pt>
                <c:pt idx="5">
                  <c:v>53.59413125</c:v>
                </c:pt>
                <c:pt idx="6">
                  <c:v>57.38613125</c:v>
                </c:pt>
                <c:pt idx="7">
                  <c:v>59.57463125</c:v>
                </c:pt>
                <c:pt idx="8">
                  <c:v>58.3104125</c:v>
                </c:pt>
                <c:pt idx="9">
                  <c:v>57.62763125</c:v>
                </c:pt>
                <c:pt idx="10">
                  <c:v>58.4487125</c:v>
                </c:pt>
                <c:pt idx="11">
                  <c:v>57.6507125</c:v>
                </c:pt>
                <c:pt idx="12">
                  <c:v>57.1002171875</c:v>
                </c:pt>
                <c:pt idx="13">
                  <c:v>52.86875</c:v>
                </c:pt>
                <c:pt idx="14">
                  <c:v>54.1082671875</c:v>
                </c:pt>
                <c:pt idx="15">
                  <c:v>57.58203125</c:v>
                </c:pt>
                <c:pt idx="16">
                  <c:v>54.9988671875</c:v>
                </c:pt>
                <c:pt idx="17">
                  <c:v>55.7757421875</c:v>
                </c:pt>
                <c:pt idx="18">
                  <c:v>55.6419921875</c:v>
                </c:pt>
                <c:pt idx="19">
                  <c:v>54.9397125</c:v>
                </c:pt>
                <c:pt idx="20">
                  <c:v>56.15235</c:v>
                </c:pt>
                <c:pt idx="21">
                  <c:v>55.6707125</c:v>
                </c:pt>
                <c:pt idx="22">
                  <c:v>57.1152796875</c:v>
                </c:pt>
                <c:pt idx="23">
                  <c:v>57.4690921875</c:v>
                </c:pt>
                <c:pt idx="24">
                  <c:v>57.6915171875</c:v>
                </c:pt>
                <c:pt idx="25">
                  <c:v>55.5183421875</c:v>
                </c:pt>
                <c:pt idx="26">
                  <c:v>54.0051546875</c:v>
                </c:pt>
                <c:pt idx="27">
                  <c:v>53.86131875</c:v>
                </c:pt>
                <c:pt idx="28">
                  <c:v>53.76561875</c:v>
                </c:pt>
                <c:pt idx="29">
                  <c:v>56.15736875</c:v>
                </c:pt>
                <c:pt idx="30">
                  <c:v>55.0251421875</c:v>
                </c:pt>
                <c:pt idx="31">
                  <c:v>54.6866796875</c:v>
                </c:pt>
                <c:pt idx="32">
                  <c:v>57.0255875</c:v>
                </c:pt>
                <c:pt idx="33">
                  <c:v>56.5759125</c:v>
                </c:pt>
                <c:pt idx="34">
                  <c:v>57.3697671875</c:v>
                </c:pt>
                <c:pt idx="35">
                  <c:v>58.0221</c:v>
                </c:pt>
                <c:pt idx="36">
                  <c:v>53.6004125</c:v>
                </c:pt>
                <c:pt idx="37">
                  <c:v>54.10610000000001</c:v>
                </c:pt>
                <c:pt idx="38">
                  <c:v>55.9026421875</c:v>
                </c:pt>
                <c:pt idx="39">
                  <c:v>55.6884125</c:v>
                </c:pt>
                <c:pt idx="40">
                  <c:v>57.46843125</c:v>
                </c:pt>
                <c:pt idx="41">
                  <c:v>54.7494125</c:v>
                </c:pt>
                <c:pt idx="42">
                  <c:v>53.3891421875</c:v>
                </c:pt>
                <c:pt idx="43">
                  <c:v>55.85647499999999</c:v>
                </c:pt>
                <c:pt idx="44">
                  <c:v>57.21453125</c:v>
                </c:pt>
                <c:pt idx="45">
                  <c:v>55.22085</c:v>
                </c:pt>
                <c:pt idx="46">
                  <c:v>57.8796875</c:v>
                </c:pt>
                <c:pt idx="47">
                  <c:v>57.28115000000001</c:v>
                </c:pt>
                <c:pt idx="48">
                  <c:v>54.1917125</c:v>
                </c:pt>
                <c:pt idx="49">
                  <c:v>56.965725</c:v>
                </c:pt>
                <c:pt idx="50">
                  <c:v>54.7971875</c:v>
                </c:pt>
                <c:pt idx="51">
                  <c:v>46.79661875</c:v>
                </c:pt>
                <c:pt idx="52">
                  <c:v>53.01828125</c:v>
                </c:pt>
                <c:pt idx="53">
                  <c:v>58.22465468750001</c:v>
                </c:pt>
                <c:pt idx="54">
                  <c:v>53.8133421875</c:v>
                </c:pt>
                <c:pt idx="55">
                  <c:v>55.48508749999999</c:v>
                </c:pt>
                <c:pt idx="56">
                  <c:v>56.2648296875</c:v>
                </c:pt>
                <c:pt idx="57">
                  <c:v>55.22085</c:v>
                </c:pt>
                <c:pt idx="58">
                  <c:v>56.2648296875</c:v>
                </c:pt>
                <c:pt idx="59">
                  <c:v>55.48508749999999</c:v>
                </c:pt>
                <c:pt idx="60">
                  <c:v>53.8133421875</c:v>
                </c:pt>
                <c:pt idx="61">
                  <c:v>54.10610000000001</c:v>
                </c:pt>
                <c:pt idx="62">
                  <c:v>51.79499999999998</c:v>
                </c:pt>
                <c:pt idx="63">
                  <c:v>51.1581546875</c:v>
                </c:pt>
                <c:pt idx="64">
                  <c:v>54.7971875</c:v>
                </c:pt>
                <c:pt idx="65">
                  <c:v>54.0821421875</c:v>
                </c:pt>
                <c:pt idx="66">
                  <c:v>58.2613671875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451608"/>
        <c:axId val="2020183176"/>
      </c:scatterChart>
      <c:valAx>
        <c:axId val="2097451608"/>
        <c:scaling>
          <c:orientation val="minMax"/>
          <c:max val="140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200" i="1"/>
                  <a:t>t</a:t>
                </a:r>
                <a:r>
                  <a:rPr lang="fr-FR" sz="1200"/>
                  <a:t>  (ms)</a:t>
                </a:r>
              </a:p>
            </c:rich>
          </c:tx>
          <c:layout>
            <c:manualLayout>
              <c:xMode val="edge"/>
              <c:yMode val="edge"/>
              <c:x val="0.480315237632588"/>
              <c:y val="0.9290540540540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20183176"/>
        <c:crosses val="autoZero"/>
        <c:crossBetween val="midCat"/>
      </c:valAx>
      <c:valAx>
        <c:axId val="2020183176"/>
        <c:scaling>
          <c:orientation val="minMax"/>
          <c:max val="7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9745160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DD0806"/>
                </a:solidFill>
                <a:latin typeface="New York"/>
                <a:ea typeface="New York"/>
                <a:cs typeface="New York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New York"/>
                <a:ea typeface="New York"/>
                <a:cs typeface="New York"/>
              </a:defRPr>
            </a:pPr>
            <a:endParaRPr lang="fr-FR"/>
          </a:p>
        </c:txPr>
      </c:legendEntry>
      <c:layout>
        <c:manualLayout>
          <c:xMode val="edge"/>
          <c:yMode val="edge"/>
          <c:x val="0.0519685039370079"/>
          <c:y val="0.027027027027027"/>
          <c:w val="0.38425219010607"/>
          <c:h val="0.05743243243243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New York"/>
              <a:ea typeface="New York"/>
              <a:cs typeface="New York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503937298499765"/>
          <c:y val="0.131206232199698"/>
          <c:w val="0.918110765704259"/>
          <c:h val="0.7304989668844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'E-Méca'!$H$3</c:f>
              <c:strCache>
                <c:ptCount val="1"/>
                <c:pt idx="0">
                  <c:v>Ep (mJ)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4"/>
            <c:spPr>
              <a:solidFill>
                <a:srgbClr val="006411"/>
              </a:solidFill>
              <a:ln>
                <a:solidFill>
                  <a:srgbClr val="003300"/>
                </a:solidFill>
                <a:prstDash val="solid"/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'E-Méca'!$I$5:$I$140</c:f>
                <c:numCache>
                  <c:formatCode>General</c:formatCode>
                  <c:ptCount val="136"/>
                  <c:pt idx="0">
                    <c:v>2.776577979215327</c:v>
                  </c:pt>
                  <c:pt idx="1">
                    <c:v>1.987720020941584</c:v>
                  </c:pt>
                  <c:pt idx="2">
                    <c:v>1.208856372006905</c:v>
                  </c:pt>
                  <c:pt idx="3">
                    <c:v>0.56710502407638</c:v>
                  </c:pt>
                  <c:pt idx="4">
                    <c:v>0.493850074581431</c:v>
                  </c:pt>
                  <c:pt idx="5">
                    <c:v>0.68780753203572</c:v>
                  </c:pt>
                  <c:pt idx="6">
                    <c:v>1.347663515475332</c:v>
                  </c:pt>
                  <c:pt idx="7">
                    <c:v>2.10805600997124</c:v>
                  </c:pt>
                  <c:pt idx="8">
                    <c:v>2.896007720944161</c:v>
                  </c:pt>
                  <c:pt idx="9">
                    <c:v>3.48332993790591</c:v>
                  </c:pt>
                  <c:pt idx="10">
                    <c:v>3.750094589262461</c:v>
                  </c:pt>
                  <c:pt idx="11">
                    <c:v>3.353329053606374</c:v>
                  </c:pt>
                  <c:pt idx="12">
                    <c:v>2.737273984788149</c:v>
                  </c:pt>
                  <c:pt idx="13">
                    <c:v>1.970788455281495</c:v>
                  </c:pt>
                  <c:pt idx="14">
                    <c:v>1.195363794071413</c:v>
                  </c:pt>
                  <c:pt idx="15">
                    <c:v>0.593282191731189</c:v>
                  </c:pt>
                  <c:pt idx="16">
                    <c:v>0.515790909548751</c:v>
                  </c:pt>
                  <c:pt idx="17">
                    <c:v>0.668065432085038</c:v>
                  </c:pt>
                  <c:pt idx="18">
                    <c:v>1.333468327106683</c:v>
                  </c:pt>
                  <c:pt idx="19">
                    <c:v>2.125505498268855</c:v>
                  </c:pt>
                  <c:pt idx="20">
                    <c:v>2.816135060502283</c:v>
                  </c:pt>
                  <c:pt idx="21">
                    <c:v>3.374839126071945</c:v>
                  </c:pt>
                  <c:pt idx="22">
                    <c:v>3.660172098283704</c:v>
                  </c:pt>
                  <c:pt idx="23">
                    <c:v>3.374839126071945</c:v>
                  </c:pt>
                  <c:pt idx="24">
                    <c:v>2.75689433384069</c:v>
                  </c:pt>
                  <c:pt idx="25">
                    <c:v>2.004716522994129</c:v>
                  </c:pt>
                  <c:pt idx="26">
                    <c:v>1.208856372006905</c:v>
                  </c:pt>
                  <c:pt idx="27">
                    <c:v>0.584436512489927</c:v>
                  </c:pt>
                  <c:pt idx="28">
                    <c:v>0.541490630136986</c:v>
                  </c:pt>
                  <c:pt idx="29">
                    <c:v>0.6392151436505</c:v>
                  </c:pt>
                  <c:pt idx="30">
                    <c:v>1.305286245521602</c:v>
                  </c:pt>
                  <c:pt idx="31">
                    <c:v>2.09067107458143</c:v>
                  </c:pt>
                  <c:pt idx="32">
                    <c:v>2.776577979215327</c:v>
                  </c:pt>
                  <c:pt idx="33">
                    <c:v>3.353329053606374</c:v>
                  </c:pt>
                  <c:pt idx="34">
                    <c:v>3.705008307340051</c:v>
                  </c:pt>
                  <c:pt idx="35">
                    <c:v>3.353329053606374</c:v>
                  </c:pt>
                  <c:pt idx="36">
                    <c:v>2.75689433384069</c:v>
                  </c:pt>
                  <c:pt idx="37">
                    <c:v>1.970788455281495</c:v>
                  </c:pt>
                  <c:pt idx="38">
                    <c:v>1.277383130136986</c:v>
                  </c:pt>
                  <c:pt idx="39">
                    <c:v>0.593282191731189</c:v>
                  </c:pt>
                  <c:pt idx="40">
                    <c:v>0.64967553398314</c:v>
                  </c:pt>
                  <c:pt idx="41">
                    <c:v>0.648728046803653</c:v>
                  </c:pt>
                  <c:pt idx="42">
                    <c:v>1.319342509907979</c:v>
                  </c:pt>
                  <c:pt idx="43">
                    <c:v>2.073350743265477</c:v>
                  </c:pt>
                  <c:pt idx="44">
                    <c:v>2.75689433384069</c:v>
                  </c:pt>
                  <c:pt idx="45">
                    <c:v>3.396411914549942</c:v>
                  </c:pt>
                  <c:pt idx="46">
                    <c:v>3.637847800679622</c:v>
                  </c:pt>
                  <c:pt idx="47">
                    <c:v>3.396411914549942</c:v>
                  </c:pt>
                  <c:pt idx="48">
                    <c:v>2.71771695723979</c:v>
                  </c:pt>
                  <c:pt idx="49">
                    <c:v>2.004716522994129</c:v>
                  </c:pt>
                  <c:pt idx="50">
                    <c:v>1.249760550771907</c:v>
                  </c:pt>
                  <c:pt idx="51">
                    <c:v>0.575709917450419</c:v>
                  </c:pt>
                  <c:pt idx="52">
                    <c:v>0.607335915851272</c:v>
                  </c:pt>
                  <c:pt idx="53">
                    <c:v>0.575709917450419</c:v>
                  </c:pt>
                  <c:pt idx="54">
                    <c:v>1.277383130136986</c:v>
                  </c:pt>
                  <c:pt idx="55">
                    <c:v>2.02177790286426</c:v>
                  </c:pt>
                  <c:pt idx="56">
                    <c:v>2.737273984788149</c:v>
                  </c:pt>
                  <c:pt idx="57">
                    <c:v>3.3318817121042</c:v>
                  </c:pt>
                  <c:pt idx="58">
                    <c:v>3.637847800679622</c:v>
                  </c:pt>
                  <c:pt idx="59">
                    <c:v>3.3318817121042</c:v>
                  </c:pt>
                  <c:pt idx="60">
                    <c:v>2.737273984788149</c:v>
                  </c:pt>
                  <c:pt idx="61">
                    <c:v>2.02177790286426</c:v>
                  </c:pt>
                  <c:pt idx="62">
                    <c:v>1.277383130136986</c:v>
                  </c:pt>
                  <c:pt idx="63">
                    <c:v>0.620509741248097</c:v>
                  </c:pt>
                  <c:pt idx="64">
                    <c:v>0.541490630136986</c:v>
                  </c:pt>
                  <c:pt idx="65">
                    <c:v>0.575709917450419</c:v>
                  </c:pt>
                  <c:pt idx="66">
                    <c:v>1.222420178524083</c:v>
                  </c:pt>
                  <c:pt idx="67">
                    <c:v>1.95392188595094</c:v>
                  </c:pt>
                  <c:pt idx="68">
                    <c:v>2.816135060502283</c:v>
                  </c:pt>
                  <c:pt idx="69">
                    <c:v>3.289175283029548</c:v>
                  </c:pt>
                  <c:pt idx="70">
                    <c:v>3.571250282097771</c:v>
                  </c:pt>
                  <c:pt idx="71">
                    <c:v>3.289175283029548</c:v>
                  </c:pt>
                  <c:pt idx="72">
                    <c:v>2.698223276850601</c:v>
                  </c:pt>
                  <c:pt idx="73">
                    <c:v>1.95392188595094</c:v>
                  </c:pt>
                  <c:pt idx="74">
                    <c:v>1.277383130136986</c:v>
                  </c:pt>
                  <c:pt idx="75">
                    <c:v>0.620509741248097</c:v>
                  </c:pt>
                  <c:pt idx="76">
                    <c:v>0.64967553398314</c:v>
                  </c:pt>
                  <c:pt idx="77">
                    <c:v>0.602244487279843</c:v>
                  </c:pt>
                  <c:pt idx="78">
                    <c:v>1.236054980136986</c:v>
                  </c:pt>
                  <c:pt idx="79">
                    <c:v>2.004716522994129</c:v>
                  </c:pt>
                  <c:pt idx="80">
                    <c:v>2.737273984788149</c:v>
                  </c:pt>
                  <c:pt idx="81">
                    <c:v>3.267916226610015</c:v>
                  </c:pt>
                  <c:pt idx="82">
                    <c:v>3.593386880136986</c:v>
                  </c:pt>
                  <c:pt idx="83">
                    <c:v>3.289175283029548</c:v>
                  </c:pt>
                  <c:pt idx="84">
                    <c:v>2.71771695723979</c:v>
                  </c:pt>
                  <c:pt idx="85">
                    <c:v>2.056095068339233</c:v>
                  </c:pt>
                  <c:pt idx="86">
                    <c:v>1.277383130136986</c:v>
                  </c:pt>
                  <c:pt idx="87">
                    <c:v>0.677886655778012</c:v>
                  </c:pt>
                  <c:pt idx="88">
                    <c:v>0.493850074581431</c:v>
                  </c:pt>
                  <c:pt idx="89">
                    <c:v>0.575709917450419</c:v>
                  </c:pt>
                  <c:pt idx="90">
                    <c:v>1.195363794071413</c:v>
                  </c:pt>
                  <c:pt idx="91">
                    <c:v>1.920383983078163</c:v>
                  </c:pt>
                  <c:pt idx="92">
                    <c:v>2.620882557170479</c:v>
                  </c:pt>
                  <c:pt idx="93">
                    <c:v>3.204515882237826</c:v>
                  </c:pt>
                  <c:pt idx="94">
                    <c:v>3.549176275806278</c:v>
                  </c:pt>
                  <c:pt idx="95">
                    <c:v>3.204515882237826</c:v>
                  </c:pt>
                  <c:pt idx="96">
                    <c:v>2.75689433384069</c:v>
                  </c:pt>
                  <c:pt idx="97">
                    <c:v>2.038904103300828</c:v>
                  </c:pt>
                  <c:pt idx="98">
                    <c:v>1.305286245521602</c:v>
                  </c:pt>
                  <c:pt idx="99">
                    <c:v>0.629808421232877</c:v>
                  </c:pt>
                  <c:pt idx="100">
                    <c:v>0.541490630136986</c:v>
                  </c:pt>
                  <c:pt idx="101">
                    <c:v>0.56710502407638</c:v>
                  </c:pt>
                  <c:pt idx="102">
                    <c:v>1.208856372006905</c:v>
                  </c:pt>
                  <c:pt idx="103">
                    <c:v>1.887106820613177</c:v>
                  </c:pt>
                  <c:pt idx="104">
                    <c:v>2.601706014752371</c:v>
                  </c:pt>
                  <c:pt idx="105">
                    <c:v>3.225586509844099</c:v>
                  </c:pt>
                  <c:pt idx="106">
                    <c:v>3.527164874208132</c:v>
                  </c:pt>
                  <c:pt idx="107">
                    <c:v>3.593386880136986</c:v>
                  </c:pt>
                  <c:pt idx="108">
                    <c:v>3.267916226610015</c:v>
                  </c:pt>
                  <c:pt idx="109">
                    <c:v>2.75689433384069</c:v>
                  </c:pt>
                  <c:pt idx="110">
                    <c:v>2.038904103300828</c:v>
                  </c:pt>
                  <c:pt idx="111">
                    <c:v>1.291299721222258</c:v>
                  </c:pt>
                  <c:pt idx="112">
                    <c:v>0.668065432085038</c:v>
                  </c:pt>
                  <c:pt idx="113">
                    <c:v>0.493850074581431</c:v>
                  </c:pt>
                  <c:pt idx="114">
                    <c:v>0.550271630136986</c:v>
                  </c:pt>
                  <c:pt idx="115">
                    <c:v>1.14211071488275</c:v>
                  </c:pt>
                  <c:pt idx="116">
                    <c:v>1.854090931341805</c:v>
                  </c:pt>
                  <c:pt idx="117">
                    <c:v>2.544557575258937</c:v>
                  </c:pt>
                  <c:pt idx="118">
                    <c:v>3.141681124817837</c:v>
                  </c:pt>
                  <c:pt idx="119">
                    <c:v>3.48332993790591</c:v>
                  </c:pt>
                  <c:pt idx="120">
                    <c:v>3.225586509844099</c:v>
                  </c:pt>
                  <c:pt idx="121">
                    <c:v>2.737273984788149</c:v>
                  </c:pt>
                  <c:pt idx="122">
                    <c:v>2.004716522994129</c:v>
                  </c:pt>
                  <c:pt idx="123">
                    <c:v>1.319342509907979</c:v>
                  </c:pt>
                  <c:pt idx="124">
                    <c:v>0.648728046803653</c:v>
                  </c:pt>
                  <c:pt idx="125">
                    <c:v>0.459026630136986</c:v>
                  </c:pt>
                  <c:pt idx="126">
                    <c:v>0.550271630136986</c:v>
                  </c:pt>
                  <c:pt idx="127">
                    <c:v>1.14211071488275</c:v>
                  </c:pt>
                  <c:pt idx="128">
                    <c:v>1.854090931341805</c:v>
                  </c:pt>
                  <c:pt idx="129">
                    <c:v>2.563543494214656</c:v>
                  </c:pt>
                  <c:pt idx="130">
                    <c:v>3.120861972017329</c:v>
                  </c:pt>
                  <c:pt idx="131">
                    <c:v>3.505216090454447</c:v>
                  </c:pt>
                  <c:pt idx="132">
                    <c:v>3.267916226610015</c:v>
                  </c:pt>
                  <c:pt idx="133">
                    <c:v>2.71771695723979</c:v>
                  </c:pt>
                  <c:pt idx="134">
                    <c:v>2.09067107458143</c:v>
                  </c:pt>
                  <c:pt idx="135">
                    <c:v>1.347663515475332</c:v>
                  </c:pt>
                </c:numCache>
              </c:numRef>
            </c:plus>
            <c:minus>
              <c:numRef>
                <c:f>'E-Méca'!$I$5:$I$140</c:f>
                <c:numCache>
                  <c:formatCode>General</c:formatCode>
                  <c:ptCount val="136"/>
                  <c:pt idx="0">
                    <c:v>2.776577979215327</c:v>
                  </c:pt>
                  <c:pt idx="1">
                    <c:v>1.987720020941584</c:v>
                  </c:pt>
                  <c:pt idx="2">
                    <c:v>1.208856372006905</c:v>
                  </c:pt>
                  <c:pt idx="3">
                    <c:v>0.56710502407638</c:v>
                  </c:pt>
                  <c:pt idx="4">
                    <c:v>0.493850074581431</c:v>
                  </c:pt>
                  <c:pt idx="5">
                    <c:v>0.68780753203572</c:v>
                  </c:pt>
                  <c:pt idx="6">
                    <c:v>1.347663515475332</c:v>
                  </c:pt>
                  <c:pt idx="7">
                    <c:v>2.10805600997124</c:v>
                  </c:pt>
                  <c:pt idx="8">
                    <c:v>2.896007720944161</c:v>
                  </c:pt>
                  <c:pt idx="9">
                    <c:v>3.48332993790591</c:v>
                  </c:pt>
                  <c:pt idx="10">
                    <c:v>3.750094589262461</c:v>
                  </c:pt>
                  <c:pt idx="11">
                    <c:v>3.353329053606374</c:v>
                  </c:pt>
                  <c:pt idx="12">
                    <c:v>2.737273984788149</c:v>
                  </c:pt>
                  <c:pt idx="13">
                    <c:v>1.970788455281495</c:v>
                  </c:pt>
                  <c:pt idx="14">
                    <c:v>1.195363794071413</c:v>
                  </c:pt>
                  <c:pt idx="15">
                    <c:v>0.593282191731189</c:v>
                  </c:pt>
                  <c:pt idx="16">
                    <c:v>0.515790909548751</c:v>
                  </c:pt>
                  <c:pt idx="17">
                    <c:v>0.668065432085038</c:v>
                  </c:pt>
                  <c:pt idx="18">
                    <c:v>1.333468327106683</c:v>
                  </c:pt>
                  <c:pt idx="19">
                    <c:v>2.125505498268855</c:v>
                  </c:pt>
                  <c:pt idx="20">
                    <c:v>2.816135060502283</c:v>
                  </c:pt>
                  <c:pt idx="21">
                    <c:v>3.374839126071945</c:v>
                  </c:pt>
                  <c:pt idx="22">
                    <c:v>3.660172098283704</c:v>
                  </c:pt>
                  <c:pt idx="23">
                    <c:v>3.374839126071945</c:v>
                  </c:pt>
                  <c:pt idx="24">
                    <c:v>2.75689433384069</c:v>
                  </c:pt>
                  <c:pt idx="25">
                    <c:v>2.004716522994129</c:v>
                  </c:pt>
                  <c:pt idx="26">
                    <c:v>1.208856372006905</c:v>
                  </c:pt>
                  <c:pt idx="27">
                    <c:v>0.584436512489927</c:v>
                  </c:pt>
                  <c:pt idx="28">
                    <c:v>0.541490630136986</c:v>
                  </c:pt>
                  <c:pt idx="29">
                    <c:v>0.6392151436505</c:v>
                  </c:pt>
                  <c:pt idx="30">
                    <c:v>1.305286245521602</c:v>
                  </c:pt>
                  <c:pt idx="31">
                    <c:v>2.09067107458143</c:v>
                  </c:pt>
                  <c:pt idx="32">
                    <c:v>2.776577979215327</c:v>
                  </c:pt>
                  <c:pt idx="33">
                    <c:v>3.353329053606374</c:v>
                  </c:pt>
                  <c:pt idx="34">
                    <c:v>3.705008307340051</c:v>
                  </c:pt>
                  <c:pt idx="35">
                    <c:v>3.353329053606374</c:v>
                  </c:pt>
                  <c:pt idx="36">
                    <c:v>2.75689433384069</c:v>
                  </c:pt>
                  <c:pt idx="37">
                    <c:v>1.970788455281495</c:v>
                  </c:pt>
                  <c:pt idx="38">
                    <c:v>1.277383130136986</c:v>
                  </c:pt>
                  <c:pt idx="39">
                    <c:v>0.593282191731189</c:v>
                  </c:pt>
                  <c:pt idx="40">
                    <c:v>0.64967553398314</c:v>
                  </c:pt>
                  <c:pt idx="41">
                    <c:v>0.648728046803653</c:v>
                  </c:pt>
                  <c:pt idx="42">
                    <c:v>1.319342509907979</c:v>
                  </c:pt>
                  <c:pt idx="43">
                    <c:v>2.073350743265477</c:v>
                  </c:pt>
                  <c:pt idx="44">
                    <c:v>2.75689433384069</c:v>
                  </c:pt>
                  <c:pt idx="45">
                    <c:v>3.396411914549942</c:v>
                  </c:pt>
                  <c:pt idx="46">
                    <c:v>3.637847800679622</c:v>
                  </c:pt>
                  <c:pt idx="47">
                    <c:v>3.396411914549942</c:v>
                  </c:pt>
                  <c:pt idx="48">
                    <c:v>2.71771695723979</c:v>
                  </c:pt>
                  <c:pt idx="49">
                    <c:v>2.004716522994129</c:v>
                  </c:pt>
                  <c:pt idx="50">
                    <c:v>1.249760550771907</c:v>
                  </c:pt>
                  <c:pt idx="51">
                    <c:v>0.575709917450419</c:v>
                  </c:pt>
                  <c:pt idx="52">
                    <c:v>0.607335915851272</c:v>
                  </c:pt>
                  <c:pt idx="53">
                    <c:v>0.575709917450419</c:v>
                  </c:pt>
                  <c:pt idx="54">
                    <c:v>1.277383130136986</c:v>
                  </c:pt>
                  <c:pt idx="55">
                    <c:v>2.02177790286426</c:v>
                  </c:pt>
                  <c:pt idx="56">
                    <c:v>2.737273984788149</c:v>
                  </c:pt>
                  <c:pt idx="57">
                    <c:v>3.3318817121042</c:v>
                  </c:pt>
                  <c:pt idx="58">
                    <c:v>3.637847800679622</c:v>
                  </c:pt>
                  <c:pt idx="59">
                    <c:v>3.3318817121042</c:v>
                  </c:pt>
                  <c:pt idx="60">
                    <c:v>2.737273984788149</c:v>
                  </c:pt>
                  <c:pt idx="61">
                    <c:v>2.02177790286426</c:v>
                  </c:pt>
                  <c:pt idx="62">
                    <c:v>1.277383130136986</c:v>
                  </c:pt>
                  <c:pt idx="63">
                    <c:v>0.620509741248097</c:v>
                  </c:pt>
                  <c:pt idx="64">
                    <c:v>0.541490630136986</c:v>
                  </c:pt>
                  <c:pt idx="65">
                    <c:v>0.575709917450419</c:v>
                  </c:pt>
                  <c:pt idx="66">
                    <c:v>1.222420178524083</c:v>
                  </c:pt>
                  <c:pt idx="67">
                    <c:v>1.95392188595094</c:v>
                  </c:pt>
                  <c:pt idx="68">
                    <c:v>2.816135060502283</c:v>
                  </c:pt>
                  <c:pt idx="69">
                    <c:v>3.289175283029548</c:v>
                  </c:pt>
                  <c:pt idx="70">
                    <c:v>3.571250282097771</c:v>
                  </c:pt>
                  <c:pt idx="71">
                    <c:v>3.289175283029548</c:v>
                  </c:pt>
                  <c:pt idx="72">
                    <c:v>2.698223276850601</c:v>
                  </c:pt>
                  <c:pt idx="73">
                    <c:v>1.95392188595094</c:v>
                  </c:pt>
                  <c:pt idx="74">
                    <c:v>1.277383130136986</c:v>
                  </c:pt>
                  <c:pt idx="75">
                    <c:v>0.620509741248097</c:v>
                  </c:pt>
                  <c:pt idx="76">
                    <c:v>0.64967553398314</c:v>
                  </c:pt>
                  <c:pt idx="77">
                    <c:v>0.602244487279843</c:v>
                  </c:pt>
                  <c:pt idx="78">
                    <c:v>1.236054980136986</c:v>
                  </c:pt>
                  <c:pt idx="79">
                    <c:v>2.004716522994129</c:v>
                  </c:pt>
                  <c:pt idx="80">
                    <c:v>2.737273984788149</c:v>
                  </c:pt>
                  <c:pt idx="81">
                    <c:v>3.267916226610015</c:v>
                  </c:pt>
                  <c:pt idx="82">
                    <c:v>3.593386880136986</c:v>
                  </c:pt>
                  <c:pt idx="83">
                    <c:v>3.289175283029548</c:v>
                  </c:pt>
                  <c:pt idx="84">
                    <c:v>2.71771695723979</c:v>
                  </c:pt>
                  <c:pt idx="85">
                    <c:v>2.056095068339233</c:v>
                  </c:pt>
                  <c:pt idx="86">
                    <c:v>1.277383130136986</c:v>
                  </c:pt>
                  <c:pt idx="87">
                    <c:v>0.677886655778012</c:v>
                  </c:pt>
                  <c:pt idx="88">
                    <c:v>0.493850074581431</c:v>
                  </c:pt>
                  <c:pt idx="89">
                    <c:v>0.575709917450419</c:v>
                  </c:pt>
                  <c:pt idx="90">
                    <c:v>1.195363794071413</c:v>
                  </c:pt>
                  <c:pt idx="91">
                    <c:v>1.920383983078163</c:v>
                  </c:pt>
                  <c:pt idx="92">
                    <c:v>2.620882557170479</c:v>
                  </c:pt>
                  <c:pt idx="93">
                    <c:v>3.204515882237826</c:v>
                  </c:pt>
                  <c:pt idx="94">
                    <c:v>3.549176275806278</c:v>
                  </c:pt>
                  <c:pt idx="95">
                    <c:v>3.204515882237826</c:v>
                  </c:pt>
                  <c:pt idx="96">
                    <c:v>2.75689433384069</c:v>
                  </c:pt>
                  <c:pt idx="97">
                    <c:v>2.038904103300828</c:v>
                  </c:pt>
                  <c:pt idx="98">
                    <c:v>1.305286245521602</c:v>
                  </c:pt>
                  <c:pt idx="99">
                    <c:v>0.629808421232877</c:v>
                  </c:pt>
                  <c:pt idx="100">
                    <c:v>0.541490630136986</c:v>
                  </c:pt>
                  <c:pt idx="101">
                    <c:v>0.56710502407638</c:v>
                  </c:pt>
                  <c:pt idx="102">
                    <c:v>1.208856372006905</c:v>
                  </c:pt>
                  <c:pt idx="103">
                    <c:v>1.887106820613177</c:v>
                  </c:pt>
                  <c:pt idx="104">
                    <c:v>2.601706014752371</c:v>
                  </c:pt>
                  <c:pt idx="105">
                    <c:v>3.225586509844099</c:v>
                  </c:pt>
                  <c:pt idx="106">
                    <c:v>3.527164874208132</c:v>
                  </c:pt>
                  <c:pt idx="107">
                    <c:v>3.593386880136986</c:v>
                  </c:pt>
                  <c:pt idx="108">
                    <c:v>3.267916226610015</c:v>
                  </c:pt>
                  <c:pt idx="109">
                    <c:v>2.75689433384069</c:v>
                  </c:pt>
                  <c:pt idx="110">
                    <c:v>2.038904103300828</c:v>
                  </c:pt>
                  <c:pt idx="111">
                    <c:v>1.291299721222258</c:v>
                  </c:pt>
                  <c:pt idx="112">
                    <c:v>0.668065432085038</c:v>
                  </c:pt>
                  <c:pt idx="113">
                    <c:v>0.493850074581431</c:v>
                  </c:pt>
                  <c:pt idx="114">
                    <c:v>0.550271630136986</c:v>
                  </c:pt>
                  <c:pt idx="115">
                    <c:v>1.14211071488275</c:v>
                  </c:pt>
                  <c:pt idx="116">
                    <c:v>1.854090931341805</c:v>
                  </c:pt>
                  <c:pt idx="117">
                    <c:v>2.544557575258937</c:v>
                  </c:pt>
                  <c:pt idx="118">
                    <c:v>3.141681124817837</c:v>
                  </c:pt>
                  <c:pt idx="119">
                    <c:v>3.48332993790591</c:v>
                  </c:pt>
                  <c:pt idx="120">
                    <c:v>3.225586509844099</c:v>
                  </c:pt>
                  <c:pt idx="121">
                    <c:v>2.737273984788149</c:v>
                  </c:pt>
                  <c:pt idx="122">
                    <c:v>2.004716522994129</c:v>
                  </c:pt>
                  <c:pt idx="123">
                    <c:v>1.319342509907979</c:v>
                  </c:pt>
                  <c:pt idx="124">
                    <c:v>0.648728046803653</c:v>
                  </c:pt>
                  <c:pt idx="125">
                    <c:v>0.459026630136986</c:v>
                  </c:pt>
                  <c:pt idx="126">
                    <c:v>0.550271630136986</c:v>
                  </c:pt>
                  <c:pt idx="127">
                    <c:v>1.14211071488275</c:v>
                  </c:pt>
                  <c:pt idx="128">
                    <c:v>1.854090931341805</c:v>
                  </c:pt>
                  <c:pt idx="129">
                    <c:v>2.563543494214656</c:v>
                  </c:pt>
                  <c:pt idx="130">
                    <c:v>3.120861972017329</c:v>
                  </c:pt>
                  <c:pt idx="131">
                    <c:v>3.505216090454447</c:v>
                  </c:pt>
                  <c:pt idx="132">
                    <c:v>3.267916226610015</c:v>
                  </c:pt>
                  <c:pt idx="133">
                    <c:v>2.71771695723979</c:v>
                  </c:pt>
                  <c:pt idx="134">
                    <c:v>2.09067107458143</c:v>
                  </c:pt>
                  <c:pt idx="135">
                    <c:v>1.347663515475332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'E-Méca'!$C$5:$C$140</c:f>
              <c:numCache>
                <c:formatCode>0</c:formatCode>
                <c:ptCount val="136"/>
                <c:pt idx="0">
                  <c:v>20.0</c:v>
                </c:pt>
                <c:pt idx="1">
                  <c:v>40.0</c:v>
                </c:pt>
                <c:pt idx="2">
                  <c:v>60.0</c:v>
                </c:pt>
                <c:pt idx="3">
                  <c:v>80.0</c:v>
                </c:pt>
                <c:pt idx="4">
                  <c:v>100.0</c:v>
                </c:pt>
                <c:pt idx="5">
                  <c:v>120.0</c:v>
                </c:pt>
                <c:pt idx="6">
                  <c:v>140.0</c:v>
                </c:pt>
                <c:pt idx="7">
                  <c:v>160.0</c:v>
                </c:pt>
                <c:pt idx="8">
                  <c:v>180.0</c:v>
                </c:pt>
                <c:pt idx="9">
                  <c:v>200.0</c:v>
                </c:pt>
                <c:pt idx="10">
                  <c:v>220.0</c:v>
                </c:pt>
                <c:pt idx="11">
                  <c:v>240.0</c:v>
                </c:pt>
                <c:pt idx="12">
                  <c:v>260.0</c:v>
                </c:pt>
                <c:pt idx="13">
                  <c:v>280.0</c:v>
                </c:pt>
                <c:pt idx="14">
                  <c:v>300.0</c:v>
                </c:pt>
                <c:pt idx="15">
                  <c:v>320.0</c:v>
                </c:pt>
                <c:pt idx="16">
                  <c:v>340.0</c:v>
                </c:pt>
                <c:pt idx="17">
                  <c:v>360.0</c:v>
                </c:pt>
                <c:pt idx="18">
                  <c:v>380.0</c:v>
                </c:pt>
                <c:pt idx="19">
                  <c:v>400.0</c:v>
                </c:pt>
                <c:pt idx="20">
                  <c:v>420.0</c:v>
                </c:pt>
                <c:pt idx="21">
                  <c:v>440.0</c:v>
                </c:pt>
                <c:pt idx="22">
                  <c:v>460.0</c:v>
                </c:pt>
                <c:pt idx="23">
                  <c:v>480.0</c:v>
                </c:pt>
                <c:pt idx="24">
                  <c:v>500.0</c:v>
                </c:pt>
                <c:pt idx="25">
                  <c:v>520.0</c:v>
                </c:pt>
                <c:pt idx="26">
                  <c:v>540.0</c:v>
                </c:pt>
                <c:pt idx="27">
                  <c:v>560.0</c:v>
                </c:pt>
                <c:pt idx="28">
                  <c:v>580.0</c:v>
                </c:pt>
                <c:pt idx="29">
                  <c:v>600.0</c:v>
                </c:pt>
                <c:pt idx="30">
                  <c:v>620.0</c:v>
                </c:pt>
                <c:pt idx="31">
                  <c:v>640.0</c:v>
                </c:pt>
                <c:pt idx="32">
                  <c:v>660.0</c:v>
                </c:pt>
                <c:pt idx="33">
                  <c:v>680.0</c:v>
                </c:pt>
                <c:pt idx="34">
                  <c:v>700.0</c:v>
                </c:pt>
                <c:pt idx="35">
                  <c:v>720.0</c:v>
                </c:pt>
                <c:pt idx="36">
                  <c:v>740.0</c:v>
                </c:pt>
                <c:pt idx="37">
                  <c:v>760.0</c:v>
                </c:pt>
                <c:pt idx="38">
                  <c:v>780.0</c:v>
                </c:pt>
                <c:pt idx="39">
                  <c:v>800.0</c:v>
                </c:pt>
                <c:pt idx="40">
                  <c:v>820.0</c:v>
                </c:pt>
                <c:pt idx="41">
                  <c:v>840.0</c:v>
                </c:pt>
                <c:pt idx="42">
                  <c:v>860.0</c:v>
                </c:pt>
                <c:pt idx="43">
                  <c:v>880.0</c:v>
                </c:pt>
                <c:pt idx="44">
                  <c:v>900.0</c:v>
                </c:pt>
                <c:pt idx="45">
                  <c:v>920.0</c:v>
                </c:pt>
                <c:pt idx="46">
                  <c:v>940.0</c:v>
                </c:pt>
                <c:pt idx="47">
                  <c:v>960.0</c:v>
                </c:pt>
                <c:pt idx="48">
                  <c:v>980.0</c:v>
                </c:pt>
                <c:pt idx="49">
                  <c:v>1000.0</c:v>
                </c:pt>
                <c:pt idx="50">
                  <c:v>1020.0</c:v>
                </c:pt>
                <c:pt idx="51">
                  <c:v>1040.0</c:v>
                </c:pt>
                <c:pt idx="52">
                  <c:v>1060.0</c:v>
                </c:pt>
                <c:pt idx="53">
                  <c:v>1080.0</c:v>
                </c:pt>
                <c:pt idx="54">
                  <c:v>1100.0</c:v>
                </c:pt>
                <c:pt idx="55">
                  <c:v>1120.0</c:v>
                </c:pt>
                <c:pt idx="56">
                  <c:v>1140.0</c:v>
                </c:pt>
                <c:pt idx="57">
                  <c:v>1160.0</c:v>
                </c:pt>
                <c:pt idx="58">
                  <c:v>1180.0</c:v>
                </c:pt>
                <c:pt idx="59">
                  <c:v>1200.0</c:v>
                </c:pt>
                <c:pt idx="60">
                  <c:v>1220.0</c:v>
                </c:pt>
                <c:pt idx="61">
                  <c:v>1240.0</c:v>
                </c:pt>
                <c:pt idx="62">
                  <c:v>1260.0</c:v>
                </c:pt>
                <c:pt idx="63">
                  <c:v>1280.0</c:v>
                </c:pt>
                <c:pt idx="64">
                  <c:v>1300.0</c:v>
                </c:pt>
                <c:pt idx="65">
                  <c:v>1320.0</c:v>
                </c:pt>
                <c:pt idx="66">
                  <c:v>1340.0</c:v>
                </c:pt>
                <c:pt idx="67">
                  <c:v>1360.0</c:v>
                </c:pt>
                <c:pt idx="68">
                  <c:v>1380.0</c:v>
                </c:pt>
                <c:pt idx="69">
                  <c:v>1400.0</c:v>
                </c:pt>
                <c:pt idx="70">
                  <c:v>1420.0</c:v>
                </c:pt>
                <c:pt idx="71">
                  <c:v>1440.0</c:v>
                </c:pt>
                <c:pt idx="72">
                  <c:v>1460.0</c:v>
                </c:pt>
                <c:pt idx="73">
                  <c:v>1480.0</c:v>
                </c:pt>
                <c:pt idx="74">
                  <c:v>1500.0</c:v>
                </c:pt>
                <c:pt idx="75">
                  <c:v>1520.0</c:v>
                </c:pt>
                <c:pt idx="76">
                  <c:v>1540.0</c:v>
                </c:pt>
                <c:pt idx="77">
                  <c:v>1560.0</c:v>
                </c:pt>
                <c:pt idx="78">
                  <c:v>1580.0</c:v>
                </c:pt>
                <c:pt idx="79">
                  <c:v>1600.0</c:v>
                </c:pt>
                <c:pt idx="80">
                  <c:v>1620.0</c:v>
                </c:pt>
                <c:pt idx="81">
                  <c:v>1640.0</c:v>
                </c:pt>
                <c:pt idx="82">
                  <c:v>1660.0</c:v>
                </c:pt>
                <c:pt idx="83">
                  <c:v>1680.0</c:v>
                </c:pt>
                <c:pt idx="84">
                  <c:v>1700.0</c:v>
                </c:pt>
                <c:pt idx="85">
                  <c:v>1720.0</c:v>
                </c:pt>
                <c:pt idx="86">
                  <c:v>1740.0</c:v>
                </c:pt>
                <c:pt idx="87">
                  <c:v>1760.0</c:v>
                </c:pt>
                <c:pt idx="88">
                  <c:v>1780.0</c:v>
                </c:pt>
                <c:pt idx="89">
                  <c:v>1800.0</c:v>
                </c:pt>
                <c:pt idx="90">
                  <c:v>1820.0</c:v>
                </c:pt>
                <c:pt idx="91">
                  <c:v>1840.0</c:v>
                </c:pt>
                <c:pt idx="92">
                  <c:v>1860.0</c:v>
                </c:pt>
                <c:pt idx="93">
                  <c:v>1880.0</c:v>
                </c:pt>
                <c:pt idx="94">
                  <c:v>1900.0</c:v>
                </c:pt>
                <c:pt idx="95">
                  <c:v>1920.0</c:v>
                </c:pt>
                <c:pt idx="96">
                  <c:v>1940.0</c:v>
                </c:pt>
                <c:pt idx="97">
                  <c:v>1960.0</c:v>
                </c:pt>
                <c:pt idx="98">
                  <c:v>1980.0</c:v>
                </c:pt>
                <c:pt idx="99">
                  <c:v>2000.0</c:v>
                </c:pt>
                <c:pt idx="100">
                  <c:v>2020.0</c:v>
                </c:pt>
                <c:pt idx="101">
                  <c:v>2040.0</c:v>
                </c:pt>
                <c:pt idx="102">
                  <c:v>2060.0</c:v>
                </c:pt>
                <c:pt idx="103">
                  <c:v>2080.0</c:v>
                </c:pt>
                <c:pt idx="104">
                  <c:v>2100.0</c:v>
                </c:pt>
                <c:pt idx="105">
                  <c:v>2120.0</c:v>
                </c:pt>
                <c:pt idx="106">
                  <c:v>2140.0</c:v>
                </c:pt>
                <c:pt idx="107">
                  <c:v>2160.0</c:v>
                </c:pt>
                <c:pt idx="108">
                  <c:v>2180.0</c:v>
                </c:pt>
                <c:pt idx="109">
                  <c:v>2200.0</c:v>
                </c:pt>
                <c:pt idx="110">
                  <c:v>2220.0</c:v>
                </c:pt>
                <c:pt idx="111">
                  <c:v>2240.0</c:v>
                </c:pt>
                <c:pt idx="112">
                  <c:v>2260.0</c:v>
                </c:pt>
                <c:pt idx="113">
                  <c:v>2280.0</c:v>
                </c:pt>
                <c:pt idx="114">
                  <c:v>2300.0</c:v>
                </c:pt>
                <c:pt idx="115">
                  <c:v>2320.0</c:v>
                </c:pt>
                <c:pt idx="116">
                  <c:v>2340.0</c:v>
                </c:pt>
                <c:pt idx="117">
                  <c:v>2360.0</c:v>
                </c:pt>
                <c:pt idx="118">
                  <c:v>2380.0</c:v>
                </c:pt>
                <c:pt idx="119">
                  <c:v>2400.0</c:v>
                </c:pt>
                <c:pt idx="120">
                  <c:v>2420.0</c:v>
                </c:pt>
                <c:pt idx="121">
                  <c:v>2440.0</c:v>
                </c:pt>
                <c:pt idx="122">
                  <c:v>2460.0</c:v>
                </c:pt>
                <c:pt idx="123">
                  <c:v>2480.0</c:v>
                </c:pt>
                <c:pt idx="124">
                  <c:v>2500.0</c:v>
                </c:pt>
                <c:pt idx="125">
                  <c:v>2520.0</c:v>
                </c:pt>
                <c:pt idx="126">
                  <c:v>2540.0</c:v>
                </c:pt>
                <c:pt idx="127">
                  <c:v>2560.0</c:v>
                </c:pt>
                <c:pt idx="128">
                  <c:v>2580.0</c:v>
                </c:pt>
                <c:pt idx="129">
                  <c:v>2600.0</c:v>
                </c:pt>
                <c:pt idx="130">
                  <c:v>2620.0</c:v>
                </c:pt>
                <c:pt idx="131">
                  <c:v>2640.0</c:v>
                </c:pt>
                <c:pt idx="132">
                  <c:v>2660.0</c:v>
                </c:pt>
                <c:pt idx="133">
                  <c:v>2680.0</c:v>
                </c:pt>
                <c:pt idx="134">
                  <c:v>2700.0</c:v>
                </c:pt>
                <c:pt idx="135">
                  <c:v>2720.0</c:v>
                </c:pt>
              </c:numCache>
            </c:numRef>
          </c:xVal>
          <c:yVal>
            <c:numRef>
              <c:f>'E-Méca'!$H$5:$H$140</c:f>
              <c:numCache>
                <c:formatCode>0.00</c:formatCode>
                <c:ptCount val="136"/>
                <c:pt idx="0">
                  <c:v>38.3478125</c:v>
                </c:pt>
                <c:pt idx="1">
                  <c:v>23.94765</c:v>
                </c:pt>
                <c:pt idx="2">
                  <c:v>11.2429125</c:v>
                </c:pt>
                <c:pt idx="3">
                  <c:v>2.66085</c:v>
                </c:pt>
                <c:pt idx="4">
                  <c:v>0.03285</c:v>
                </c:pt>
                <c:pt idx="5">
                  <c:v>4.0962125</c:v>
                </c:pt>
                <c:pt idx="6">
                  <c:v>13.3599125</c:v>
                </c:pt>
                <c:pt idx="7">
                  <c:v>26.0619125</c:v>
                </c:pt>
                <c:pt idx="8">
                  <c:v>40.6254125</c:v>
                </c:pt>
                <c:pt idx="9">
                  <c:v>52.1229125</c:v>
                </c:pt>
                <c:pt idx="10">
                  <c:v>57.4884125</c:v>
                </c:pt>
                <c:pt idx="11">
                  <c:v>49.5387125</c:v>
                </c:pt>
                <c:pt idx="12">
                  <c:v>37.6032125</c:v>
                </c:pt>
                <c:pt idx="13">
                  <c:v>23.6529125</c:v>
                </c:pt>
                <c:pt idx="14">
                  <c:v>11.04125</c:v>
                </c:pt>
                <c:pt idx="15">
                  <c:v>2.9647125</c:v>
                </c:pt>
                <c:pt idx="16">
                  <c:v>0.0228125</c:v>
                </c:pt>
                <c:pt idx="17">
                  <c:v>3.8553125</c:v>
                </c:pt>
                <c:pt idx="18">
                  <c:v>13.14</c:v>
                </c:pt>
                <c:pt idx="19">
                  <c:v>26.37125</c:v>
                </c:pt>
                <c:pt idx="20">
                  <c:v>39.0997125</c:v>
                </c:pt>
                <c:pt idx="21">
                  <c:v>49.96485</c:v>
                </c:pt>
                <c:pt idx="22">
                  <c:v>55.6707125</c:v>
                </c:pt>
                <c:pt idx="23">
                  <c:v>49.96485</c:v>
                </c:pt>
                <c:pt idx="24">
                  <c:v>37.9746</c:v>
                </c:pt>
                <c:pt idx="25">
                  <c:v>24.2442125</c:v>
                </c:pt>
                <c:pt idx="26">
                  <c:v>11.2429125</c:v>
                </c:pt>
                <c:pt idx="27">
                  <c:v>2.8616</c:v>
                </c:pt>
                <c:pt idx="28">
                  <c:v>0.0146</c:v>
                </c:pt>
                <c:pt idx="29">
                  <c:v>3.50765</c:v>
                </c:pt>
                <c:pt idx="30">
                  <c:v>12.70565</c:v>
                </c:pt>
                <c:pt idx="31">
                  <c:v>25.7544</c:v>
                </c:pt>
                <c:pt idx="32">
                  <c:v>38.3478125</c:v>
                </c:pt>
                <c:pt idx="33">
                  <c:v>49.5387125</c:v>
                </c:pt>
                <c:pt idx="34">
                  <c:v>56.5759125</c:v>
                </c:pt>
                <c:pt idx="35">
                  <c:v>49.5387125</c:v>
                </c:pt>
                <c:pt idx="36">
                  <c:v>37.9746</c:v>
                </c:pt>
                <c:pt idx="37">
                  <c:v>23.6529125</c:v>
                </c:pt>
                <c:pt idx="38">
                  <c:v>12.2786</c:v>
                </c:pt>
                <c:pt idx="39">
                  <c:v>2.9647125</c:v>
                </c:pt>
                <c:pt idx="40">
                  <c:v>0.0009125</c:v>
                </c:pt>
                <c:pt idx="41">
                  <c:v>3.6217125</c:v>
                </c:pt>
                <c:pt idx="42">
                  <c:v>12.9219125</c:v>
                </c:pt>
                <c:pt idx="43">
                  <c:v>25.4487125</c:v>
                </c:pt>
                <c:pt idx="44">
                  <c:v>37.9746</c:v>
                </c:pt>
                <c:pt idx="45">
                  <c:v>50.3928125</c:v>
                </c:pt>
                <c:pt idx="46">
                  <c:v>55.22085</c:v>
                </c:pt>
                <c:pt idx="47">
                  <c:v>50.3928125</c:v>
                </c:pt>
                <c:pt idx="48">
                  <c:v>37.23365</c:v>
                </c:pt>
                <c:pt idx="49">
                  <c:v>24.2442125</c:v>
                </c:pt>
                <c:pt idx="50">
                  <c:v>11.85885</c:v>
                </c:pt>
                <c:pt idx="51">
                  <c:v>2.7603125</c:v>
                </c:pt>
                <c:pt idx="52">
                  <c:v>0.00365</c:v>
                </c:pt>
                <c:pt idx="53">
                  <c:v>2.7603125</c:v>
                </c:pt>
                <c:pt idx="54">
                  <c:v>12.2786</c:v>
                </c:pt>
                <c:pt idx="55">
                  <c:v>24.5426</c:v>
                </c:pt>
                <c:pt idx="56">
                  <c:v>37.6032125</c:v>
                </c:pt>
                <c:pt idx="57">
                  <c:v>49.1144</c:v>
                </c:pt>
                <c:pt idx="58">
                  <c:v>55.22085</c:v>
                </c:pt>
                <c:pt idx="59">
                  <c:v>49.1144</c:v>
                </c:pt>
                <c:pt idx="60">
                  <c:v>37.6032125</c:v>
                </c:pt>
                <c:pt idx="61">
                  <c:v>24.5426</c:v>
                </c:pt>
                <c:pt idx="62">
                  <c:v>12.2786</c:v>
                </c:pt>
                <c:pt idx="63">
                  <c:v>3.285</c:v>
                </c:pt>
                <c:pt idx="64">
                  <c:v>0.0146</c:v>
                </c:pt>
                <c:pt idx="65">
                  <c:v>2.7603125</c:v>
                </c:pt>
                <c:pt idx="66">
                  <c:v>11.4464</c:v>
                </c:pt>
                <c:pt idx="67">
                  <c:v>23.36</c:v>
                </c:pt>
                <c:pt idx="68">
                  <c:v>39.0997125</c:v>
                </c:pt>
                <c:pt idx="69">
                  <c:v>48.27125</c:v>
                </c:pt>
                <c:pt idx="70">
                  <c:v>53.8822125</c:v>
                </c:pt>
                <c:pt idx="71">
                  <c:v>48.27125</c:v>
                </c:pt>
                <c:pt idx="72">
                  <c:v>36.8659125</c:v>
                </c:pt>
                <c:pt idx="73">
                  <c:v>23.36</c:v>
                </c:pt>
                <c:pt idx="74">
                  <c:v>12.2786</c:v>
                </c:pt>
                <c:pt idx="75">
                  <c:v>3.285</c:v>
                </c:pt>
                <c:pt idx="76">
                  <c:v>0.0009125</c:v>
                </c:pt>
                <c:pt idx="77">
                  <c:v>3.06965</c:v>
                </c:pt>
                <c:pt idx="78">
                  <c:v>11.6517125</c:v>
                </c:pt>
                <c:pt idx="79">
                  <c:v>24.2442125</c:v>
                </c:pt>
                <c:pt idx="80">
                  <c:v>37.6032125</c:v>
                </c:pt>
                <c:pt idx="81">
                  <c:v>47.8524125</c:v>
                </c:pt>
                <c:pt idx="82">
                  <c:v>54.3266</c:v>
                </c:pt>
                <c:pt idx="83">
                  <c:v>48.27125</c:v>
                </c:pt>
                <c:pt idx="84">
                  <c:v>37.23365</c:v>
                </c:pt>
                <c:pt idx="85">
                  <c:v>25.14485</c:v>
                </c:pt>
                <c:pt idx="86">
                  <c:v>12.2786</c:v>
                </c:pt>
                <c:pt idx="87">
                  <c:v>3.97485</c:v>
                </c:pt>
                <c:pt idx="88">
                  <c:v>0.03285</c:v>
                </c:pt>
                <c:pt idx="89">
                  <c:v>2.7603125</c:v>
                </c:pt>
                <c:pt idx="90">
                  <c:v>11.04125</c:v>
                </c:pt>
                <c:pt idx="91">
                  <c:v>22.77965</c:v>
                </c:pt>
                <c:pt idx="92">
                  <c:v>35.4132125</c:v>
                </c:pt>
                <c:pt idx="93">
                  <c:v>46.60685</c:v>
                </c:pt>
                <c:pt idx="94">
                  <c:v>53.43965</c:v>
                </c:pt>
                <c:pt idx="95">
                  <c:v>46.60685</c:v>
                </c:pt>
                <c:pt idx="96">
                  <c:v>37.9746</c:v>
                </c:pt>
                <c:pt idx="97">
                  <c:v>24.8428125</c:v>
                </c:pt>
                <c:pt idx="98">
                  <c:v>12.70565</c:v>
                </c:pt>
                <c:pt idx="99">
                  <c:v>3.3954125</c:v>
                </c:pt>
                <c:pt idx="100">
                  <c:v>0.0146</c:v>
                </c:pt>
                <c:pt idx="101">
                  <c:v>2.66085</c:v>
                </c:pt>
                <c:pt idx="102">
                  <c:v>11.2429125</c:v>
                </c:pt>
                <c:pt idx="103">
                  <c:v>22.2066</c:v>
                </c:pt>
                <c:pt idx="104">
                  <c:v>35.0546</c:v>
                </c:pt>
                <c:pt idx="105">
                  <c:v>47.0202125</c:v>
                </c:pt>
                <c:pt idx="106">
                  <c:v>52.9989125</c:v>
                </c:pt>
                <c:pt idx="107">
                  <c:v>54.3266</c:v>
                </c:pt>
                <c:pt idx="108">
                  <c:v>47.8524125</c:v>
                </c:pt>
                <c:pt idx="109">
                  <c:v>37.9746</c:v>
                </c:pt>
                <c:pt idx="110">
                  <c:v>24.8428125</c:v>
                </c:pt>
                <c:pt idx="111">
                  <c:v>12.4912125</c:v>
                </c:pt>
                <c:pt idx="112">
                  <c:v>3.8553125</c:v>
                </c:pt>
                <c:pt idx="113">
                  <c:v>0.03285</c:v>
                </c:pt>
                <c:pt idx="114">
                  <c:v>2.4674</c:v>
                </c:pt>
                <c:pt idx="115">
                  <c:v>10.25285</c:v>
                </c:pt>
                <c:pt idx="116">
                  <c:v>21.64085</c:v>
                </c:pt>
                <c:pt idx="117">
                  <c:v>33.9897125</c:v>
                </c:pt>
                <c:pt idx="118">
                  <c:v>45.3777125</c:v>
                </c:pt>
                <c:pt idx="119">
                  <c:v>52.1229125</c:v>
                </c:pt>
                <c:pt idx="120">
                  <c:v>47.0202125</c:v>
                </c:pt>
                <c:pt idx="121">
                  <c:v>37.6032125</c:v>
                </c:pt>
                <c:pt idx="122">
                  <c:v>24.2442125</c:v>
                </c:pt>
                <c:pt idx="123">
                  <c:v>12.9219125</c:v>
                </c:pt>
                <c:pt idx="124">
                  <c:v>3.6217125</c:v>
                </c:pt>
                <c:pt idx="125">
                  <c:v>0.0584</c:v>
                </c:pt>
                <c:pt idx="126">
                  <c:v>2.4674</c:v>
                </c:pt>
                <c:pt idx="127">
                  <c:v>10.25285</c:v>
                </c:pt>
                <c:pt idx="128">
                  <c:v>21.64085</c:v>
                </c:pt>
                <c:pt idx="129">
                  <c:v>34.34285</c:v>
                </c:pt>
                <c:pt idx="130">
                  <c:v>44.97165</c:v>
                </c:pt>
                <c:pt idx="131">
                  <c:v>52.56</c:v>
                </c:pt>
                <c:pt idx="132">
                  <c:v>47.8524125</c:v>
                </c:pt>
                <c:pt idx="133">
                  <c:v>37.23365</c:v>
                </c:pt>
                <c:pt idx="134">
                  <c:v>25.7544</c:v>
                </c:pt>
                <c:pt idx="135">
                  <c:v>13.3599125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'E-Méca'!$J$3</c:f>
              <c:strCache>
                <c:ptCount val="1"/>
                <c:pt idx="0">
                  <c:v>EpTh (mJ)</c:v>
                </c:pt>
              </c:strCache>
            </c:strRef>
          </c:tx>
          <c:spPr>
            <a:ln w="127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'E-Méca'!$C$5:$C$140</c:f>
              <c:numCache>
                <c:formatCode>0</c:formatCode>
                <c:ptCount val="136"/>
                <c:pt idx="0">
                  <c:v>20.0</c:v>
                </c:pt>
                <c:pt idx="1">
                  <c:v>40.0</c:v>
                </c:pt>
                <c:pt idx="2">
                  <c:v>60.0</c:v>
                </c:pt>
                <c:pt idx="3">
                  <c:v>80.0</c:v>
                </c:pt>
                <c:pt idx="4">
                  <c:v>100.0</c:v>
                </c:pt>
                <c:pt idx="5">
                  <c:v>120.0</c:v>
                </c:pt>
                <c:pt idx="6">
                  <c:v>140.0</c:v>
                </c:pt>
                <c:pt idx="7">
                  <c:v>160.0</c:v>
                </c:pt>
                <c:pt idx="8">
                  <c:v>180.0</c:v>
                </c:pt>
                <c:pt idx="9">
                  <c:v>200.0</c:v>
                </c:pt>
                <c:pt idx="10">
                  <c:v>220.0</c:v>
                </c:pt>
                <c:pt idx="11">
                  <c:v>240.0</c:v>
                </c:pt>
                <c:pt idx="12">
                  <c:v>260.0</c:v>
                </c:pt>
                <c:pt idx="13">
                  <c:v>280.0</c:v>
                </c:pt>
                <c:pt idx="14">
                  <c:v>300.0</c:v>
                </c:pt>
                <c:pt idx="15">
                  <c:v>320.0</c:v>
                </c:pt>
                <c:pt idx="16">
                  <c:v>340.0</c:v>
                </c:pt>
                <c:pt idx="17">
                  <c:v>360.0</c:v>
                </c:pt>
                <c:pt idx="18">
                  <c:v>380.0</c:v>
                </c:pt>
                <c:pt idx="19">
                  <c:v>400.0</c:v>
                </c:pt>
                <c:pt idx="20">
                  <c:v>420.0</c:v>
                </c:pt>
                <c:pt idx="21">
                  <c:v>440.0</c:v>
                </c:pt>
                <c:pt idx="22">
                  <c:v>460.0</c:v>
                </c:pt>
                <c:pt idx="23">
                  <c:v>480.0</c:v>
                </c:pt>
                <c:pt idx="24">
                  <c:v>500.0</c:v>
                </c:pt>
                <c:pt idx="25">
                  <c:v>520.0</c:v>
                </c:pt>
                <c:pt idx="26">
                  <c:v>540.0</c:v>
                </c:pt>
                <c:pt idx="27">
                  <c:v>560.0</c:v>
                </c:pt>
                <c:pt idx="28">
                  <c:v>580.0</c:v>
                </c:pt>
                <c:pt idx="29">
                  <c:v>600.0</c:v>
                </c:pt>
                <c:pt idx="30">
                  <c:v>620.0</c:v>
                </c:pt>
                <c:pt idx="31">
                  <c:v>640.0</c:v>
                </c:pt>
                <c:pt idx="32">
                  <c:v>660.0</c:v>
                </c:pt>
                <c:pt idx="33">
                  <c:v>680.0</c:v>
                </c:pt>
                <c:pt idx="34">
                  <c:v>700.0</c:v>
                </c:pt>
                <c:pt idx="35">
                  <c:v>720.0</c:v>
                </c:pt>
                <c:pt idx="36">
                  <c:v>740.0</c:v>
                </c:pt>
                <c:pt idx="37">
                  <c:v>760.0</c:v>
                </c:pt>
                <c:pt idx="38">
                  <c:v>780.0</c:v>
                </c:pt>
                <c:pt idx="39">
                  <c:v>800.0</c:v>
                </c:pt>
                <c:pt idx="40">
                  <c:v>820.0</c:v>
                </c:pt>
                <c:pt idx="41">
                  <c:v>840.0</c:v>
                </c:pt>
                <c:pt idx="42">
                  <c:v>860.0</c:v>
                </c:pt>
                <c:pt idx="43">
                  <c:v>880.0</c:v>
                </c:pt>
                <c:pt idx="44">
                  <c:v>900.0</c:v>
                </c:pt>
                <c:pt idx="45">
                  <c:v>920.0</c:v>
                </c:pt>
                <c:pt idx="46">
                  <c:v>940.0</c:v>
                </c:pt>
                <c:pt idx="47">
                  <c:v>960.0</c:v>
                </c:pt>
                <c:pt idx="48">
                  <c:v>980.0</c:v>
                </c:pt>
                <c:pt idx="49">
                  <c:v>1000.0</c:v>
                </c:pt>
                <c:pt idx="50">
                  <c:v>1020.0</c:v>
                </c:pt>
                <c:pt idx="51">
                  <c:v>1040.0</c:v>
                </c:pt>
                <c:pt idx="52">
                  <c:v>1060.0</c:v>
                </c:pt>
                <c:pt idx="53">
                  <c:v>1080.0</c:v>
                </c:pt>
                <c:pt idx="54">
                  <c:v>1100.0</c:v>
                </c:pt>
                <c:pt idx="55">
                  <c:v>1120.0</c:v>
                </c:pt>
                <c:pt idx="56">
                  <c:v>1140.0</c:v>
                </c:pt>
                <c:pt idx="57">
                  <c:v>1160.0</c:v>
                </c:pt>
                <c:pt idx="58">
                  <c:v>1180.0</c:v>
                </c:pt>
                <c:pt idx="59">
                  <c:v>1200.0</c:v>
                </c:pt>
                <c:pt idx="60">
                  <c:v>1220.0</c:v>
                </c:pt>
                <c:pt idx="61">
                  <c:v>1240.0</c:v>
                </c:pt>
                <c:pt idx="62">
                  <c:v>1260.0</c:v>
                </c:pt>
                <c:pt idx="63">
                  <c:v>1280.0</c:v>
                </c:pt>
                <c:pt idx="64">
                  <c:v>1300.0</c:v>
                </c:pt>
                <c:pt idx="65">
                  <c:v>1320.0</c:v>
                </c:pt>
                <c:pt idx="66">
                  <c:v>1340.0</c:v>
                </c:pt>
                <c:pt idx="67">
                  <c:v>1360.0</c:v>
                </c:pt>
                <c:pt idx="68">
                  <c:v>1380.0</c:v>
                </c:pt>
                <c:pt idx="69">
                  <c:v>1400.0</c:v>
                </c:pt>
                <c:pt idx="70">
                  <c:v>1420.0</c:v>
                </c:pt>
                <c:pt idx="71">
                  <c:v>1440.0</c:v>
                </c:pt>
                <c:pt idx="72">
                  <c:v>1460.0</c:v>
                </c:pt>
                <c:pt idx="73">
                  <c:v>1480.0</c:v>
                </c:pt>
                <c:pt idx="74">
                  <c:v>1500.0</c:v>
                </c:pt>
                <c:pt idx="75">
                  <c:v>1520.0</c:v>
                </c:pt>
                <c:pt idx="76">
                  <c:v>1540.0</c:v>
                </c:pt>
                <c:pt idx="77">
                  <c:v>1560.0</c:v>
                </c:pt>
                <c:pt idx="78">
                  <c:v>1580.0</c:v>
                </c:pt>
                <c:pt idx="79">
                  <c:v>1600.0</c:v>
                </c:pt>
                <c:pt idx="80">
                  <c:v>1620.0</c:v>
                </c:pt>
                <c:pt idx="81">
                  <c:v>1640.0</c:v>
                </c:pt>
                <c:pt idx="82">
                  <c:v>1660.0</c:v>
                </c:pt>
                <c:pt idx="83">
                  <c:v>1680.0</c:v>
                </c:pt>
                <c:pt idx="84">
                  <c:v>1700.0</c:v>
                </c:pt>
                <c:pt idx="85">
                  <c:v>1720.0</c:v>
                </c:pt>
                <c:pt idx="86">
                  <c:v>1740.0</c:v>
                </c:pt>
                <c:pt idx="87">
                  <c:v>1760.0</c:v>
                </c:pt>
                <c:pt idx="88">
                  <c:v>1780.0</c:v>
                </c:pt>
                <c:pt idx="89">
                  <c:v>1800.0</c:v>
                </c:pt>
                <c:pt idx="90">
                  <c:v>1820.0</c:v>
                </c:pt>
                <c:pt idx="91">
                  <c:v>1840.0</c:v>
                </c:pt>
                <c:pt idx="92">
                  <c:v>1860.0</c:v>
                </c:pt>
                <c:pt idx="93">
                  <c:v>1880.0</c:v>
                </c:pt>
                <c:pt idx="94">
                  <c:v>1900.0</c:v>
                </c:pt>
                <c:pt idx="95">
                  <c:v>1920.0</c:v>
                </c:pt>
                <c:pt idx="96">
                  <c:v>1940.0</c:v>
                </c:pt>
                <c:pt idx="97">
                  <c:v>1960.0</c:v>
                </c:pt>
                <c:pt idx="98">
                  <c:v>1980.0</c:v>
                </c:pt>
                <c:pt idx="99">
                  <c:v>2000.0</c:v>
                </c:pt>
                <c:pt idx="100">
                  <c:v>2020.0</c:v>
                </c:pt>
                <c:pt idx="101">
                  <c:v>2040.0</c:v>
                </c:pt>
                <c:pt idx="102">
                  <c:v>2060.0</c:v>
                </c:pt>
                <c:pt idx="103">
                  <c:v>2080.0</c:v>
                </c:pt>
                <c:pt idx="104">
                  <c:v>2100.0</c:v>
                </c:pt>
                <c:pt idx="105">
                  <c:v>2120.0</c:v>
                </c:pt>
                <c:pt idx="106">
                  <c:v>2140.0</c:v>
                </c:pt>
                <c:pt idx="107">
                  <c:v>2160.0</c:v>
                </c:pt>
                <c:pt idx="108">
                  <c:v>2180.0</c:v>
                </c:pt>
                <c:pt idx="109">
                  <c:v>2200.0</c:v>
                </c:pt>
                <c:pt idx="110">
                  <c:v>2220.0</c:v>
                </c:pt>
                <c:pt idx="111">
                  <c:v>2240.0</c:v>
                </c:pt>
                <c:pt idx="112">
                  <c:v>2260.0</c:v>
                </c:pt>
                <c:pt idx="113">
                  <c:v>2280.0</c:v>
                </c:pt>
                <c:pt idx="114">
                  <c:v>2300.0</c:v>
                </c:pt>
                <c:pt idx="115">
                  <c:v>2320.0</c:v>
                </c:pt>
                <c:pt idx="116">
                  <c:v>2340.0</c:v>
                </c:pt>
                <c:pt idx="117">
                  <c:v>2360.0</c:v>
                </c:pt>
                <c:pt idx="118">
                  <c:v>2380.0</c:v>
                </c:pt>
                <c:pt idx="119">
                  <c:v>2400.0</c:v>
                </c:pt>
                <c:pt idx="120">
                  <c:v>2420.0</c:v>
                </c:pt>
                <c:pt idx="121">
                  <c:v>2440.0</c:v>
                </c:pt>
                <c:pt idx="122">
                  <c:v>2460.0</c:v>
                </c:pt>
                <c:pt idx="123">
                  <c:v>2480.0</c:v>
                </c:pt>
                <c:pt idx="124">
                  <c:v>2500.0</c:v>
                </c:pt>
                <c:pt idx="125">
                  <c:v>2520.0</c:v>
                </c:pt>
                <c:pt idx="126">
                  <c:v>2540.0</c:v>
                </c:pt>
                <c:pt idx="127">
                  <c:v>2560.0</c:v>
                </c:pt>
                <c:pt idx="128">
                  <c:v>2580.0</c:v>
                </c:pt>
                <c:pt idx="129">
                  <c:v>2600.0</c:v>
                </c:pt>
                <c:pt idx="130">
                  <c:v>2620.0</c:v>
                </c:pt>
                <c:pt idx="131">
                  <c:v>2640.0</c:v>
                </c:pt>
                <c:pt idx="132">
                  <c:v>2660.0</c:v>
                </c:pt>
                <c:pt idx="133">
                  <c:v>2680.0</c:v>
                </c:pt>
                <c:pt idx="134">
                  <c:v>2700.0</c:v>
                </c:pt>
                <c:pt idx="135">
                  <c:v>2720.0</c:v>
                </c:pt>
              </c:numCache>
            </c:numRef>
          </c:xVal>
          <c:yVal>
            <c:numRef>
              <c:f>'E-Méca'!$J$5:$J$140</c:f>
              <c:numCache>
                <c:formatCode>0.00</c:formatCode>
                <c:ptCount val="136"/>
                <c:pt idx="0">
                  <c:v>38.23050485113099</c:v>
                </c:pt>
                <c:pt idx="1">
                  <c:v>23.69136003442838</c:v>
                </c:pt>
                <c:pt idx="2">
                  <c:v>10.41403604877985</c:v>
                </c:pt>
                <c:pt idx="3">
                  <c:v>1.882772228790513</c:v>
                </c:pt>
                <c:pt idx="4">
                  <c:v>0.328562590286617</c:v>
                </c:pt>
                <c:pt idx="5">
                  <c:v>6.144308346339867</c:v>
                </c:pt>
                <c:pt idx="6">
                  <c:v>17.78420956253211</c:v>
                </c:pt>
                <c:pt idx="7">
                  <c:v>32.17313820765543</c:v>
                </c:pt>
                <c:pt idx="8">
                  <c:v>45.51758372445977</c:v>
                </c:pt>
                <c:pt idx="9">
                  <c:v>54.30431827832654</c:v>
                </c:pt>
                <c:pt idx="10">
                  <c:v>56.2238789117095</c:v>
                </c:pt>
                <c:pt idx="11">
                  <c:v>50.7761236044948</c:v>
                </c:pt>
                <c:pt idx="12">
                  <c:v>39.39908392549316</c:v>
                </c:pt>
                <c:pt idx="13">
                  <c:v>25.08793329845361</c:v>
                </c:pt>
                <c:pt idx="14">
                  <c:v>11.60502651551393</c:v>
                </c:pt>
                <c:pt idx="15">
                  <c:v>2.489355624461088</c:v>
                </c:pt>
                <c:pt idx="16">
                  <c:v>0.126208298385799</c:v>
                </c:pt>
                <c:pt idx="17">
                  <c:v>5.121597699247395</c:v>
                </c:pt>
                <c:pt idx="18">
                  <c:v>16.14552381441737</c:v>
                </c:pt>
                <c:pt idx="19">
                  <c:v>30.28459223681037</c:v>
                </c:pt>
                <c:pt idx="20">
                  <c:v>43.81050747218296</c:v>
                </c:pt>
                <c:pt idx="21">
                  <c:v>53.1617307489998</c:v>
                </c:pt>
                <c:pt idx="22">
                  <c:v>55.87983452493457</c:v>
                </c:pt>
                <c:pt idx="23">
                  <c:v>51.25438142292793</c:v>
                </c:pt>
                <c:pt idx="24">
                  <c:v>40.5071702157812</c:v>
                </c:pt>
                <c:pt idx="25">
                  <c:v>26.4680769989834</c:v>
                </c:pt>
                <c:pt idx="26">
                  <c:v>12.82848876316388</c:v>
                </c:pt>
                <c:pt idx="27">
                  <c:v>3.169282788900269</c:v>
                </c:pt>
                <c:pt idx="28">
                  <c:v>0.0193034674712666</c:v>
                </c:pt>
                <c:pt idx="29">
                  <c:v>4.191889926733062</c:v>
                </c:pt>
                <c:pt idx="30">
                  <c:v>14.57352131218386</c:v>
                </c:pt>
                <c:pt idx="31">
                  <c:v>28.41949312223933</c:v>
                </c:pt>
                <c:pt idx="32">
                  <c:v>42.07811964069961</c:v>
                </c:pt>
                <c:pt idx="33">
                  <c:v>51.95238120904519</c:v>
                </c:pt>
                <c:pt idx="34">
                  <c:v>55.44577496344557</c:v>
                </c:pt>
                <c:pt idx="35">
                  <c:v>51.6436558937395</c:v>
                </c:pt>
                <c:pt idx="36">
                  <c:v>41.55128232641083</c:v>
                </c:pt>
                <c:pt idx="37">
                  <c:v>27.82662035695414</c:v>
                </c:pt>
                <c:pt idx="38">
                  <c:v>14.07891977279298</c:v>
                </c:pt>
                <c:pt idx="39">
                  <c:v>3.918160977053632</c:v>
                </c:pt>
                <c:pt idx="40">
                  <c:v>0.00571403699310023</c:v>
                </c:pt>
                <c:pt idx="41">
                  <c:v>3.35586238975744</c:v>
                </c:pt>
                <c:pt idx="42">
                  <c:v>13.07150342486145</c:v>
                </c:pt>
                <c:pt idx="43">
                  <c:v>26.58288905590389</c:v>
                </c:pt>
                <c:pt idx="44">
                  <c:v>40.32587998611368</c:v>
                </c:pt>
                <c:pt idx="45">
                  <c:v>50.68069946461147</c:v>
                </c:pt>
                <c:pt idx="46">
                  <c:v>54.92393155527487</c:v>
                </c:pt>
                <c:pt idx="47">
                  <c:v>51.943391216733</c:v>
                </c:pt>
                <c:pt idx="48">
                  <c:v>42.52822250135557</c:v>
                </c:pt>
                <c:pt idx="49">
                  <c:v>29.15856339441079</c:v>
                </c:pt>
                <c:pt idx="50">
                  <c:v>15.35082978358924</c:v>
                </c:pt>
                <c:pt idx="51">
                  <c:v>4.731449950578137</c:v>
                </c:pt>
                <c:pt idx="52">
                  <c:v>0.0830367718135362</c:v>
                </c:pt>
                <c:pt idx="53">
                  <c:v>2.613872605073713</c:v>
                </c:pt>
                <c:pt idx="54">
                  <c:v>11.64248523931037</c:v>
                </c:pt>
                <c:pt idx="55">
                  <c:v>24.77965079079529</c:v>
                </c:pt>
                <c:pt idx="56">
                  <c:v>38.55922621547371</c:v>
                </c:pt>
                <c:pt idx="57">
                  <c:v>49.35125427673554</c:v>
                </c:pt>
                <c:pt idx="58">
                  <c:v>54.31679885274045</c:v>
                </c:pt>
                <c:pt idx="59">
                  <c:v>52.15334972515792</c:v>
                </c:pt>
                <c:pt idx="60">
                  <c:v>43.43508232957416</c:v>
                </c:pt>
                <c:pt idx="61">
                  <c:v>30.45909068660335</c:v>
                </c:pt>
                <c:pt idx="62">
                  <c:v>16.63876046286451</c:v>
                </c:pt>
                <c:pt idx="63">
                  <c:v>5.604479780533907</c:v>
                </c:pt>
                <c:pt idx="64">
                  <c:v>0.248612016044753</c:v>
                </c:pt>
                <c:pt idx="65">
                  <c:v>1.965962603310503</c:v>
                </c:pt>
                <c:pt idx="66">
                  <c:v>10.28919038847869</c:v>
                </c:pt>
                <c:pt idx="67">
                  <c:v>23.01445831309227</c:v>
                </c:pt>
                <c:pt idx="68">
                  <c:v>36.78355601938909</c:v>
                </c:pt>
                <c:pt idx="69">
                  <c:v>47.96873548587063</c:v>
                </c:pt>
                <c:pt idx="70">
                  <c:v>53.62712154918006</c:v>
                </c:pt>
                <c:pt idx="71">
                  <c:v>52.27360702776237</c:v>
                </c:pt>
                <c:pt idx="72">
                  <c:v>44.26924737735826</c:v>
                </c:pt>
                <c:pt idx="73">
                  <c:v>31.72358425201346</c:v>
                </c:pt>
                <c:pt idx="74">
                  <c:v>17.93730265138892</c:v>
                </c:pt>
                <c:pt idx="75">
                  <c:v>6.532468773851113</c:v>
                </c:pt>
                <c:pt idx="76">
                  <c:v>0.499537085744766</c:v>
                </c:pt>
                <c:pt idx="77">
                  <c:v>1.411864272234023</c:v>
                </c:pt>
                <c:pt idx="78">
                  <c:v>9.014046951573812</c:v>
                </c:pt>
                <c:pt idx="79">
                  <c:v>21.29178839095344</c:v>
                </c:pt>
                <c:pt idx="80">
                  <c:v>35.00420955576001</c:v>
                </c:pt>
                <c:pt idx="81">
                  <c:v>46.53793604400776</c:v>
                </c:pt>
                <c:pt idx="82">
                  <c:v>52.85788078486463</c:v>
                </c:pt>
                <c:pt idx="83">
                  <c:v>52.30454618301219</c:v>
                </c:pt>
                <c:pt idx="84">
                  <c:v>45.02840075088132</c:v>
                </c:pt>
                <c:pt idx="85">
                  <c:v>32.94763555210159</c:v>
                </c:pt>
                <c:pt idx="86">
                  <c:v>19.24111363182784</c:v>
                </c:pt>
                <c:pt idx="87">
                  <c:v>7.510541461087077</c:v>
                </c:pt>
                <c:pt idx="88">
                  <c:v>0.832680244181186</c:v>
                </c:pt>
                <c:pt idx="89">
                  <c:v>0.951005649887416</c:v>
                </c:pt>
                <c:pt idx="90">
                  <c:v>7.819184421085263</c:v>
                </c:pt>
                <c:pt idx="91">
                  <c:v>19.61590302641116</c:v>
                </c:pt>
                <c:pt idx="92">
                  <c:v>33.22645243560866</c:v>
                </c:pt>
                <c:pt idx="93">
                  <c:v>45.06373401645271</c:v>
                </c:pt>
                <c:pt idx="94">
                  <c:v>52.01227989889241</c:v>
                </c:pt>
                <c:pt idx="95">
                  <c:v>52.24685094208682</c:v>
                </c:pt>
                <c:pt idx="96">
                  <c:v>45.71052559577184</c:v>
                </c:pt>
                <c:pt idx="97">
                  <c:v>34.1270565760635</c:v>
                </c:pt>
                <c:pt idx="98">
                  <c:v>20.54493387057712</c:v>
                </c:pt>
                <c:pt idx="99">
                  <c:v>8.53374658388378</c:v>
                </c:pt>
                <c:pt idx="100">
                  <c:v>1.244695202403161</c:v>
                </c:pt>
                <c:pt idx="101">
                  <c:v>0.582518129729336</c:v>
                </c:pt>
                <c:pt idx="102">
                  <c:v>6.706431728096465</c:v>
                </c:pt>
                <c:pt idx="103">
                  <c:v>17.99083883332418</c:v>
                </c:pt>
                <c:pt idx="104">
                  <c:v>31.45545925940754</c:v>
                </c:pt>
                <c:pt idx="105">
                  <c:v>43.55107461432952</c:v>
                </c:pt>
                <c:pt idx="106">
                  <c:v>51.09372968472902</c:v>
                </c:pt>
                <c:pt idx="107">
                  <c:v>52.10149809975251</c:v>
                </c:pt>
                <c:pt idx="108">
                  <c:v>46.31390654398959</c:v>
                </c:pt>
                <c:pt idx="109">
                  <c:v>35.25788998939002</c:v>
                </c:pt>
                <c:pt idx="110">
                  <c:v>21.84360318593184</c:v>
                </c:pt>
                <c:pt idx="111">
                  <c:v>9.597075021618046</c:v>
                </c:pt>
                <c:pt idx="112">
                  <c:v>1.732036087101314</c:v>
                </c:pt>
                <c:pt idx="113">
                  <c:v>0.305244537493466</c:v>
                </c:pt>
                <c:pt idx="114">
                  <c:v>5.67731631391334</c:v>
                </c:pt>
                <c:pt idx="115">
                  <c:v>16.42039736083379</c:v>
                </c:pt>
                <c:pt idx="116">
                  <c:v>29.69629774960399</c:v>
                </c:pt>
                <c:pt idx="117">
                  <c:v>42.00495231770649</c:v>
                </c:pt>
                <c:pt idx="118">
                  <c:v>50.10583320771563</c:v>
                </c:pt>
                <c:pt idx="119">
                  <c:v>51.86974899452522</c:v>
                </c:pt>
                <c:pt idx="120">
                  <c:v>46.83713012164421</c:v>
                </c:pt>
                <c:pt idx="121">
                  <c:v>36.33641832855033</c:v>
                </c:pt>
                <c:pt idx="122">
                  <c:v>23.13207629828483</c:v>
                </c:pt>
                <c:pt idx="123">
                  <c:v>10.69547759800605</c:v>
                </c:pt>
                <c:pt idx="124">
                  <c:v>2.29097281718403</c:v>
                </c:pt>
                <c:pt idx="125">
                  <c:v>0.117748037265821</c:v>
                </c:pt>
                <c:pt idx="126">
                  <c:v>4.73306423273077</c:v>
                </c:pt>
                <c:pt idx="127">
                  <c:v>14.90813637824214</c:v>
                </c:pt>
                <c:pt idx="128">
                  <c:v>27.95391352222753</c:v>
                </c:pt>
                <c:pt idx="129">
                  <c:v>40.43039314788138</c:v>
                </c:pt>
                <c:pt idx="130">
                  <c:v>49.05237024331444</c:v>
                </c:pt>
                <c:pt idx="131">
                  <c:v>51.55314020167057</c:v>
                </c:pt>
                <c:pt idx="132">
                  <c:v>47.27908413464953</c:v>
                </c:pt>
                <c:pt idx="133">
                  <c:v>37.35917222763798</c:v>
                </c:pt>
                <c:pt idx="134">
                  <c:v>24.40543772090709</c:v>
                </c:pt>
                <c:pt idx="135">
                  <c:v>11.82388270987024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438216"/>
        <c:axId val="2097156616"/>
      </c:scatterChart>
      <c:valAx>
        <c:axId val="2097438216"/>
        <c:scaling>
          <c:orientation val="minMax"/>
          <c:max val="2800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200" i="1"/>
                  <a:t>t</a:t>
                </a:r>
                <a:r>
                  <a:rPr lang="fr-FR" sz="1200"/>
                  <a:t>  (ms)</a:t>
                </a:r>
              </a:p>
            </c:rich>
          </c:tx>
          <c:layout>
            <c:manualLayout>
              <c:xMode val="edge"/>
              <c:yMode val="edge"/>
              <c:x val="0.429921507843016"/>
              <c:y val="0.9219888870274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97156616"/>
        <c:crosses val="autoZero"/>
        <c:crossBetween val="midCat"/>
      </c:valAx>
      <c:valAx>
        <c:axId val="2097156616"/>
        <c:scaling>
          <c:orientation val="minMax"/>
          <c:max val="70.0"/>
          <c:min val="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97438216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24409572819146"/>
          <c:y val="0.0319151728374379"/>
          <c:w val="0.222047372151459"/>
          <c:h val="0.06028389670564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6411"/>
              </a:solidFill>
              <a:latin typeface="New York"/>
              <a:ea typeface="New York"/>
              <a:cs typeface="New York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490506897560097"/>
          <c:y val="0.142857391980664"/>
          <c:w val="0.924051703790635"/>
          <c:h val="0.753572742698003"/>
        </c:manualLayout>
      </c:layout>
      <c:scatterChart>
        <c:scatterStyle val="lineMarker"/>
        <c:varyColors val="0"/>
        <c:ser>
          <c:idx val="1"/>
          <c:order val="0"/>
          <c:tx>
            <c:strRef>
              <c:f>'E-Méca'!$M$3</c:f>
              <c:strCache>
                <c:ptCount val="1"/>
                <c:pt idx="0">
                  <c:v>ln({Em})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rgbClr val="0000FF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0.0295882338283664"/>
                  <c:y val="-0.551239876265467"/>
                </c:manualLayout>
              </c:layout>
              <c:numFmt formatCode="0.000E+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'E-Méca'!$N$6:$N$260</c:f>
                <c:numCache>
                  <c:formatCode>General</c:formatCode>
                  <c:ptCount val="255"/>
                  <c:pt idx="0">
                    <c:v>0.104140782147092</c:v>
                  </c:pt>
                  <c:pt idx="1">
                    <c:v>0.108812838003596</c:v>
                  </c:pt>
                  <c:pt idx="2">
                    <c:v>0.109266038014592</c:v>
                  </c:pt>
                  <c:pt idx="3">
                    <c:v>0.110680049354293</c:v>
                  </c:pt>
                  <c:pt idx="4">
                    <c:v>0.109766033061333</c:v>
                  </c:pt>
                  <c:pt idx="5">
                    <c:v>0.109990153521544</c:v>
                  </c:pt>
                  <c:pt idx="6">
                    <c:v>0.10350101228874</c:v>
                  </c:pt>
                  <c:pt idx="7">
                    <c:v>0.0947090509678582</c:v>
                  </c:pt>
                  <c:pt idx="8">
                    <c:v>0.0836441549573355</c:v>
                  </c:pt>
                  <c:pt idx="9">
                    <c:v>0.0746533869775867</c:v>
                  </c:pt>
                  <c:pt idx="10">
                    <c:v>0.0867780175147693</c:v>
                  </c:pt>
                  <c:pt idx="11">
                    <c:v>0.0968908025969838</c:v>
                  </c:pt>
                  <c:pt idx="12">
                    <c:v>0.104670647687745</c:v>
                  </c:pt>
                  <c:pt idx="13">
                    <c:v>0.110961777871192</c:v>
                  </c:pt>
                  <c:pt idx="14">
                    <c:v>0.110314469144151</c:v>
                  </c:pt>
                  <c:pt idx="15">
                    <c:v>0.110453684166339</c:v>
                  </c:pt>
                  <c:pt idx="16">
                    <c:v>0.109887863523603</c:v>
                  </c:pt>
                  <c:pt idx="17">
                    <c:v>0.108773920683844</c:v>
                  </c:pt>
                  <c:pt idx="18">
                    <c:v>0.10397746719433</c:v>
                  </c:pt>
                  <c:pt idx="19">
                    <c:v>0.0958153475876063</c:v>
                  </c:pt>
                  <c:pt idx="20">
                    <c:v>0.0849267104037887</c:v>
                  </c:pt>
                  <c:pt idx="21">
                    <c:v>0.0784423187515587</c:v>
                  </c:pt>
                  <c:pt idx="22">
                    <c:v>0.0855672363243647</c:v>
                  </c:pt>
                  <c:pt idx="23">
                    <c:v>0.096645287085962</c:v>
                  </c:pt>
                  <c:pt idx="24">
                    <c:v>0.104185937150939</c:v>
                  </c:pt>
                  <c:pt idx="25">
                    <c:v>0.109300331416333</c:v>
                  </c:pt>
                  <c:pt idx="26">
                    <c:v>0.110361300256347</c:v>
                  </c:pt>
                  <c:pt idx="27">
                    <c:v>0.113552402484495</c:v>
                  </c:pt>
                  <c:pt idx="28">
                    <c:v>0.110650371202149</c:v>
                  </c:pt>
                  <c:pt idx="29">
                    <c:v>0.108650406017825</c:v>
                  </c:pt>
                  <c:pt idx="30">
                    <c:v>0.104510025144867</c:v>
                  </c:pt>
                  <c:pt idx="31">
                    <c:v>0.0964279573074891</c:v>
                  </c:pt>
                  <c:pt idx="32">
                    <c:v>0.0860328186534351</c:v>
                  </c:pt>
                  <c:pt idx="33">
                    <c:v>0.077979758331034</c:v>
                  </c:pt>
                  <c:pt idx="34">
                    <c:v>0.0862285099152374</c:v>
                  </c:pt>
                  <c:pt idx="35">
                    <c:v>0.0966087775772595</c:v>
                  </c:pt>
                  <c:pt idx="36">
                    <c:v>0.106111393552848</c:v>
                  </c:pt>
                  <c:pt idx="37">
                    <c:v>0.10994009603156</c:v>
                  </c:pt>
                  <c:pt idx="38">
                    <c:v>0.109140378769402</c:v>
                  </c:pt>
                  <c:pt idx="39">
                    <c:v>0.114180083777576</c:v>
                  </c:pt>
                  <c:pt idx="40">
                    <c:v>0.10829109871887</c:v>
                  </c:pt>
                  <c:pt idx="41">
                    <c:v>0.109414675630796</c:v>
                  </c:pt>
                  <c:pt idx="42">
                    <c:v>0.105278536759542</c:v>
                  </c:pt>
                  <c:pt idx="43">
                    <c:v>0.0967168818644875</c:v>
                  </c:pt>
                  <c:pt idx="44">
                    <c:v>0.0850980297998876</c:v>
                  </c:pt>
                  <c:pt idx="45">
                    <c:v>0.0786770844245842</c:v>
                  </c:pt>
                  <c:pt idx="46">
                    <c:v>0.0855076297524354</c:v>
                  </c:pt>
                  <c:pt idx="47">
                    <c:v>0.0971744941724216</c:v>
                  </c:pt>
                  <c:pt idx="48">
                    <c:v>0.105579659123988</c:v>
                  </c:pt>
                  <c:pt idx="49">
                    <c:v>0.108354356545793</c:v>
                  </c:pt>
                  <c:pt idx="50">
                    <c:v>0.109811235568457</c:v>
                  </c:pt>
                  <c:pt idx="51">
                    <c:v>0.120902910370778</c:v>
                  </c:pt>
                  <c:pt idx="52">
                    <c:v>0.11101228307737</c:v>
                  </c:pt>
                  <c:pt idx="53">
                    <c:v>0.107580521709908</c:v>
                  </c:pt>
                  <c:pt idx="54">
                    <c:v>0.105583217673073</c:v>
                  </c:pt>
                  <c:pt idx="55">
                    <c:v>0.0970106381266707</c:v>
                  </c:pt>
                  <c:pt idx="56">
                    <c:v>0.0860971098231364</c:v>
                  </c:pt>
                  <c:pt idx="57">
                    <c:v>0.0786770844245842</c:v>
                  </c:pt>
                  <c:pt idx="58">
                    <c:v>0.0860971098231364</c:v>
                  </c:pt>
                  <c:pt idx="59">
                    <c:v>0.0970106381266707</c:v>
                  </c:pt>
                  <c:pt idx="60">
                    <c:v>0.105583217673073</c:v>
                  </c:pt>
                  <c:pt idx="61">
                    <c:v>0.10994009603156</c:v>
                  </c:pt>
                  <c:pt idx="62">
                    <c:v>0.111981934544574</c:v>
                  </c:pt>
                  <c:pt idx="63">
                    <c:v>0.115663538797472</c:v>
                  </c:pt>
                  <c:pt idx="64">
                    <c:v>0.109811235568457</c:v>
                  </c:pt>
                  <c:pt idx="65">
                    <c:v>0.110126887865394</c:v>
                  </c:pt>
                  <c:pt idx="66">
                    <c:v>0.10431985442044</c:v>
                  </c:pt>
                  <c:pt idx="67">
                    <c:v>0.0958223348342133</c:v>
                  </c:pt>
                  <c:pt idx="68">
                    <c:v>0.085059513866674</c:v>
                  </c:pt>
                  <c:pt idx="69">
                    <c:v>0.0793957367445787</c:v>
                  </c:pt>
                  <c:pt idx="70">
                    <c:v>0.0864285835709063</c:v>
                  </c:pt>
                  <c:pt idx="71">
                    <c:v>0.0975447378053787</c:v>
                  </c:pt>
                  <c:pt idx="72">
                    <c:v>0.107236955802206</c:v>
                  </c:pt>
                  <c:pt idx="73">
                    <c:v>0.111912023339937</c:v>
                  </c:pt>
                  <c:pt idx="74">
                    <c:v>0.110165562084876</c:v>
                  </c:pt>
                  <c:pt idx="75">
                    <c:v>0.115590359397505</c:v>
                  </c:pt>
                  <c:pt idx="76">
                    <c:v>0.110865910663413</c:v>
                  </c:pt>
                  <c:pt idx="77">
                    <c:v>0.109961552704561</c:v>
                  </c:pt>
                  <c:pt idx="78">
                    <c:v>0.105026956087273</c:v>
                  </c:pt>
                  <c:pt idx="79">
                    <c:v>0.0970308127447742</c:v>
                  </c:pt>
                  <c:pt idx="80">
                    <c:v>0.0864879157771706</c:v>
                  </c:pt>
                  <c:pt idx="81">
                    <c:v>0.0782508896300832</c:v>
                  </c:pt>
                  <c:pt idx="82">
                    <c:v>0.0864285835709063</c:v>
                  </c:pt>
                  <c:pt idx="83">
                    <c:v>0.0973298340379485</c:v>
                  </c:pt>
                  <c:pt idx="84">
                    <c:v>0.105301991537366</c:v>
                  </c:pt>
                  <c:pt idx="85">
                    <c:v>0.111912023339937</c:v>
                  </c:pt>
                  <c:pt idx="86">
                    <c:v>0.112835222850961</c:v>
                  </c:pt>
                  <c:pt idx="87">
                    <c:v>0.110680049354293</c:v>
                  </c:pt>
                  <c:pt idx="88">
                    <c:v>0.109811235568457</c:v>
                  </c:pt>
                  <c:pt idx="89">
                    <c:v>0.111474965089506</c:v>
                  </c:pt>
                  <c:pt idx="90">
                    <c:v>0.107211332472004</c:v>
                  </c:pt>
                  <c:pt idx="91">
                    <c:v>0.0988130907425846</c:v>
                  </c:pt>
                  <c:pt idx="92">
                    <c:v>0.0881388876911605</c:v>
                  </c:pt>
                  <c:pt idx="93">
                    <c:v>0.0796401913667839</c:v>
                  </c:pt>
                  <c:pt idx="94">
                    <c:v>0.0866436502095741</c:v>
                  </c:pt>
                  <c:pt idx="95">
                    <c:v>0.0966418890011918</c:v>
                  </c:pt>
                  <c:pt idx="96">
                    <c:v>0.105575437386525</c:v>
                  </c:pt>
                  <c:pt idx="97">
                    <c:v>0.10959082586056</c:v>
                  </c:pt>
                  <c:pt idx="98">
                    <c:v>0.110706516752532</c:v>
                  </c:pt>
                  <c:pt idx="99">
                    <c:v>0.115663538797472</c:v>
                  </c:pt>
                  <c:pt idx="100">
                    <c:v>0.11045094984249</c:v>
                  </c:pt>
                  <c:pt idx="101">
                    <c:v>0.111817023225684</c:v>
                  </c:pt>
                  <c:pt idx="102">
                    <c:v>0.108371061647336</c:v>
                  </c:pt>
                  <c:pt idx="103">
                    <c:v>0.0989737569854445</c:v>
                  </c:pt>
                  <c:pt idx="104">
                    <c:v>0.0878588087769496</c:v>
                  </c:pt>
                  <c:pt idx="105">
                    <c:v>0.0775410719291576</c:v>
                  </c:pt>
                  <c:pt idx="106">
                    <c:v>0.0760662015947665</c:v>
                  </c:pt>
                  <c:pt idx="107">
                    <c:v>0.0862679314567775</c:v>
                  </c:pt>
                  <c:pt idx="108">
                    <c:v>0.0967177480254256</c:v>
                  </c:pt>
                  <c:pt idx="109">
                    <c:v>0.105313946852051</c:v>
                  </c:pt>
                  <c:pt idx="110">
                    <c:v>0.111718968063961</c:v>
                  </c:pt>
                  <c:pt idx="111">
                    <c:v>0.112284033510354</c:v>
                  </c:pt>
                  <c:pt idx="112">
                    <c:v>0.113304041602028</c:v>
                  </c:pt>
                  <c:pt idx="113">
                    <c:v>0.112400126107355</c:v>
                  </c:pt>
                  <c:pt idx="114">
                    <c:v>0.112687744888114</c:v>
                  </c:pt>
                  <c:pt idx="115">
                    <c:v>0.108307334606002</c:v>
                  </c:pt>
                  <c:pt idx="116">
                    <c:v>0.100000939895519</c:v>
                  </c:pt>
                  <c:pt idx="117">
                    <c:v>0.0891800424351248</c:v>
                  </c:pt>
                  <c:pt idx="118">
                    <c:v>0.0777400827397624</c:v>
                  </c:pt>
                  <c:pt idx="119">
                    <c:v>0.0858825419336054</c:v>
                  </c:pt>
                  <c:pt idx="120">
                    <c:v>0.0970227336883337</c:v>
                  </c:pt>
                  <c:pt idx="121">
                    <c:v>0.106659661828959</c:v>
                  </c:pt>
                  <c:pt idx="122">
                    <c:v>0.111329879147792</c:v>
                  </c:pt>
                  <c:pt idx="123">
                    <c:v>0.112418464075151</c:v>
                  </c:pt>
                  <c:pt idx="124">
                    <c:v>0.113954032519176</c:v>
                  </c:pt>
                  <c:pt idx="125">
                    <c:v>0.111146537198703</c:v>
                  </c:pt>
                  <c:pt idx="126">
                    <c:v>0.112687744888114</c:v>
                  </c:pt>
                  <c:pt idx="127">
                    <c:v>0.10798788760336</c:v>
                  </c:pt>
                  <c:pt idx="128">
                    <c:v>0.0997403673129091</c:v>
                  </c:pt>
                  <c:pt idx="129">
                    <c:v>0.0894696413174572</c:v>
                  </c:pt>
                  <c:pt idx="130">
                    <c:v>0.0768491709846364</c:v>
                  </c:pt>
                  <c:pt idx="131">
                    <c:v>0.0858105187761256</c:v>
                  </c:pt>
                  <c:pt idx="132">
                    <c:v>0.0972700808037521</c:v>
                  </c:pt>
                  <c:pt idx="133">
                    <c:v>0.105948912961709</c:v>
                  </c:pt>
                  <c:pt idx="134">
                    <c:v>0.109059474662479</c:v>
                  </c:pt>
                  <c:pt idx="135">
                    <c:v>0.111129897287721</c:v>
                  </c:pt>
                  <c:pt idx="136">
                    <c:v>0.116838885523755</c:v>
                  </c:pt>
                  <c:pt idx="137">
                    <c:v>0.113271237266076</c:v>
                  </c:pt>
                  <c:pt idx="138">
                    <c:v>0.11155972497821</c:v>
                  </c:pt>
                  <c:pt idx="139">
                    <c:v>0.108858048474167</c:v>
                  </c:pt>
                  <c:pt idx="140">
                    <c:v>0.100793922420704</c:v>
                  </c:pt>
                  <c:pt idx="141">
                    <c:v>0.0888009217740432</c:v>
                  </c:pt>
                  <c:pt idx="142">
                    <c:v>0.0798592968139381</c:v>
                  </c:pt>
                  <c:pt idx="143">
                    <c:v>0.0969635244690138</c:v>
                  </c:pt>
                  <c:pt idx="144">
                    <c:v>0.106888682016567</c:v>
                  </c:pt>
                  <c:pt idx="145">
                    <c:v>0.109522783761152</c:v>
                  </c:pt>
                  <c:pt idx="146">
                    <c:v>0.111309721460745</c:v>
                  </c:pt>
                  <c:pt idx="147">
                    <c:v>0.118368585491355</c:v>
                  </c:pt>
                  <c:pt idx="148">
                    <c:v>0.114564674281313</c:v>
                  </c:pt>
                  <c:pt idx="149">
                    <c:v>0.114092799659854</c:v>
                  </c:pt>
                  <c:pt idx="150">
                    <c:v>0.108295812623349</c:v>
                  </c:pt>
                  <c:pt idx="151">
                    <c:v>0.100249534955249</c:v>
                  </c:pt>
                  <c:pt idx="152">
                    <c:v>0.0899787159201882</c:v>
                  </c:pt>
                  <c:pt idx="153">
                    <c:v>0.0776557559390795</c:v>
                  </c:pt>
                  <c:pt idx="154">
                    <c:v>0.0848488021247285</c:v>
                  </c:pt>
                  <c:pt idx="155">
                    <c:v>0.0969548394968365</c:v>
                  </c:pt>
                  <c:pt idx="156">
                    <c:v>0.105524994610135</c:v>
                  </c:pt>
                  <c:pt idx="157">
                    <c:v>0.112313197351879</c:v>
                  </c:pt>
                  <c:pt idx="158">
                    <c:v>0.114505912983343</c:v>
                  </c:pt>
                  <c:pt idx="159">
                    <c:v>0.112938228383258</c:v>
                  </c:pt>
                  <c:pt idx="160">
                    <c:v>0.11265899288055</c:v>
                  </c:pt>
                  <c:pt idx="161">
                    <c:v>0.113123215139546</c:v>
                  </c:pt>
                  <c:pt idx="162">
                    <c:v>0.110032935554447</c:v>
                  </c:pt>
                  <c:pt idx="163">
                    <c:v>0.102299986937525</c:v>
                  </c:pt>
                  <c:pt idx="164">
                    <c:v>0.0912984225350817</c:v>
                  </c:pt>
                  <c:pt idx="165">
                    <c:v>0.0781211862165627</c:v>
                  </c:pt>
                  <c:pt idx="166">
                    <c:v>0.0851394752522061</c:v>
                  </c:pt>
                  <c:pt idx="167">
                    <c:v>0.0972700808037521</c:v>
                  </c:pt>
                  <c:pt idx="168">
                    <c:v>0.106594397660117</c:v>
                  </c:pt>
                  <c:pt idx="169">
                    <c:v>0.112106988311141</c:v>
                  </c:pt>
                  <c:pt idx="170">
                    <c:v>0.114028036529281</c:v>
                  </c:pt>
                  <c:pt idx="171">
                    <c:v>0.114314433756137</c:v>
                  </c:pt>
                  <c:pt idx="172">
                    <c:v>0.113313548644659</c:v>
                  </c:pt>
                  <c:pt idx="173">
                    <c:v>0.115011577735894</c:v>
                  </c:pt>
                  <c:pt idx="174">
                    <c:v>0.110155050040889</c:v>
                  </c:pt>
                  <c:pt idx="175">
                    <c:v>0.101898226951964</c:v>
                  </c:pt>
                  <c:pt idx="176">
                    <c:v>0.0915697527114885</c:v>
                  </c:pt>
                  <c:pt idx="177">
                    <c:v>0.0783808800819071</c:v>
                  </c:pt>
                  <c:pt idx="178">
                    <c:v>0.0846096947928377</c:v>
                  </c:pt>
                  <c:pt idx="179">
                    <c:v>0.0964310736006631</c:v>
                  </c:pt>
                  <c:pt idx="180">
                    <c:v>0.105481917924531</c:v>
                  </c:pt>
                  <c:pt idx="181">
                    <c:v>0.113373681930722</c:v>
                  </c:pt>
                  <c:pt idx="182">
                    <c:v>0.113510523031374</c:v>
                  </c:pt>
                  <c:pt idx="183">
                    <c:v>0.110161597777362</c:v>
                  </c:pt>
                  <c:pt idx="184">
                    <c:v>0.114658130802419</c:v>
                  </c:pt>
                  <c:pt idx="185">
                    <c:v>0.117360624424318</c:v>
                  </c:pt>
                  <c:pt idx="186">
                    <c:v>0.11059019815434</c:v>
                  </c:pt>
                  <c:pt idx="187">
                    <c:v>0.102456350153837</c:v>
                  </c:pt>
                  <c:pt idx="188">
                    <c:v>0.0920146015782453</c:v>
                  </c:pt>
                  <c:pt idx="189">
                    <c:v>0.080144865741688</c:v>
                  </c:pt>
                  <c:pt idx="190">
                    <c:v>0.0832515343725125</c:v>
                  </c:pt>
                  <c:pt idx="191">
                    <c:v>0.0976357145280284</c:v>
                  </c:pt>
                  <c:pt idx="192">
                    <c:v>0.107634507649094</c:v>
                  </c:pt>
                  <c:pt idx="193">
                    <c:v>0.113642585155339</c:v>
                  </c:pt>
                  <c:pt idx="194">
                    <c:v>0.113777559048664</c:v>
                  </c:pt>
                  <c:pt idx="195">
                    <c:v>0.113946478624567</c:v>
                  </c:pt>
                  <c:pt idx="196">
                    <c:v>0.113435354680262</c:v>
                  </c:pt>
                  <c:pt idx="197">
                    <c:v>0.114755657052262</c:v>
                  </c:pt>
                  <c:pt idx="198">
                    <c:v>0.111074889059449</c:v>
                  </c:pt>
                  <c:pt idx="199">
                    <c:v>0.102678481691892</c:v>
                  </c:pt>
                  <c:pt idx="200">
                    <c:v>0.0915697527114885</c:v>
                  </c:pt>
                  <c:pt idx="201">
                    <c:v>0.0791075881619077</c:v>
                  </c:pt>
                  <c:pt idx="202">
                    <c:v>0.0854467964148065</c:v>
                  </c:pt>
                  <c:pt idx="203">
                    <c:v>0.0977925018012773</c:v>
                  </c:pt>
                  <c:pt idx="204">
                    <c:v>0.107560063748003</c:v>
                  </c:pt>
                  <c:pt idx="205">
                    <c:v>0.113642585155339</c:v>
                  </c:pt>
                  <c:pt idx="206">
                    <c:v>0.112446925109537</c:v>
                  </c:pt>
                  <c:pt idx="207">
                    <c:v>0.115022481301081</c:v>
                  </c:pt>
                  <c:pt idx="208">
                    <c:v>0.11629033103325</c:v>
                  </c:pt>
                  <c:pt idx="209">
                    <c:v>0.114481636190953</c:v>
                  </c:pt>
                  <c:pt idx="210">
                    <c:v>0.111353171437213</c:v>
                  </c:pt>
                  <c:pt idx="211">
                    <c:v>0.103628009554453</c:v>
                  </c:pt>
                  <c:pt idx="212">
                    <c:v>0.0931604650385924</c:v>
                  </c:pt>
                  <c:pt idx="213">
                    <c:v>0.0792691891499805</c:v>
                  </c:pt>
                  <c:pt idx="214">
                    <c:v>0.0848951333228949</c:v>
                  </c:pt>
                  <c:pt idx="215">
                    <c:v>0.0970791545523981</c:v>
                  </c:pt>
                  <c:pt idx="216">
                    <c:v>0.106542868979778</c:v>
                  </c:pt>
                  <c:pt idx="217">
                    <c:v>0.113872636737504</c:v>
                  </c:pt>
                  <c:pt idx="218">
                    <c:v>0.115532669287399</c:v>
                  </c:pt>
                  <c:pt idx="219">
                    <c:v>0.114345726033412</c:v>
                  </c:pt>
                  <c:pt idx="220">
                    <c:v>0.118565564385901</c:v>
                  </c:pt>
                  <c:pt idx="221">
                    <c:v>0.115522840569668</c:v>
                  </c:pt>
                  <c:pt idx="222">
                    <c:v>0.110082940622222</c:v>
                  </c:pt>
                  <c:pt idx="223">
                    <c:v>0.104536697940362</c:v>
                  </c:pt>
                  <c:pt idx="224">
                    <c:v>0.0933133582472365</c:v>
                  </c:pt>
                  <c:pt idx="225">
                    <c:v>0.081624022114158</c:v>
                  </c:pt>
                  <c:pt idx="226">
                    <c:v>0.0790867475143473</c:v>
                  </c:pt>
                  <c:pt idx="227">
                    <c:v>0.0857186019703721</c:v>
                  </c:pt>
                  <c:pt idx="228">
                    <c:v>0.0974646191207804</c:v>
                  </c:pt>
                  <c:pt idx="229">
                    <c:v>0.107324428715829</c:v>
                  </c:pt>
                  <c:pt idx="230">
                    <c:v>0.113149380430741</c:v>
                  </c:pt>
                  <c:pt idx="231">
                    <c:v>0.115067762532982</c:v>
                  </c:pt>
                  <c:pt idx="232">
                    <c:v>0.116511987950704</c:v>
                  </c:pt>
                  <c:pt idx="233">
                    <c:v>0.115663886337981</c:v>
                  </c:pt>
                  <c:pt idx="234">
                    <c:v>0.113742517272621</c:v>
                  </c:pt>
                  <c:pt idx="235">
                    <c:v>0.112115113788854</c:v>
                  </c:pt>
                  <c:pt idx="236">
                    <c:v>0.105444713117581</c:v>
                  </c:pt>
                  <c:pt idx="237">
                    <c:v>0.0937753252385534</c:v>
                  </c:pt>
                  <c:pt idx="238">
                    <c:v>0.079850279194806</c:v>
                  </c:pt>
                  <c:pt idx="239">
                    <c:v>0.0857571541196625</c:v>
                  </c:pt>
                  <c:pt idx="240">
                    <c:v>0.0979393584734916</c:v>
                  </c:pt>
                  <c:pt idx="241">
                    <c:v>0.108240426040903</c:v>
                  </c:pt>
                  <c:pt idx="242">
                    <c:v>0.114645024913008</c:v>
                  </c:pt>
                  <c:pt idx="243">
                    <c:v>0.114681753355687</c:v>
                  </c:pt>
                  <c:pt idx="244">
                    <c:v>0.114803597470853</c:v>
                  </c:pt>
                  <c:pt idx="245">
                    <c:v>0.115042665685882</c:v>
                  </c:pt>
                  <c:pt idx="246">
                    <c:v>0.116324939043788</c:v>
                  </c:pt>
                  <c:pt idx="247">
                    <c:v>0.111774081836664</c:v>
                  </c:pt>
                  <c:pt idx="248">
                    <c:v>0.103645128415833</c:v>
                  </c:pt>
                  <c:pt idx="249">
                    <c:v>0.0936300991574315</c:v>
                  </c:pt>
                  <c:pt idx="250">
                    <c:v>0.0804047832554615</c:v>
                  </c:pt>
                  <c:pt idx="251">
                    <c:v>0.08462254057193</c:v>
                  </c:pt>
                  <c:pt idx="252">
                    <c:v>0.0970899651512104</c:v>
                  </c:pt>
                  <c:pt idx="253">
                    <c:v>0.106620915742231</c:v>
                  </c:pt>
                  <c:pt idx="254">
                    <c:v>0.113411784614605</c:v>
                  </c:pt>
                </c:numCache>
              </c:numRef>
            </c:plus>
            <c:minus>
              <c:numRef>
                <c:f>'E-Méca'!$N$6:$N$260</c:f>
                <c:numCache>
                  <c:formatCode>General</c:formatCode>
                  <c:ptCount val="255"/>
                  <c:pt idx="0">
                    <c:v>0.104140782147092</c:v>
                  </c:pt>
                  <c:pt idx="1">
                    <c:v>0.108812838003596</c:v>
                  </c:pt>
                  <c:pt idx="2">
                    <c:v>0.109266038014592</c:v>
                  </c:pt>
                  <c:pt idx="3">
                    <c:v>0.110680049354293</c:v>
                  </c:pt>
                  <c:pt idx="4">
                    <c:v>0.109766033061333</c:v>
                  </c:pt>
                  <c:pt idx="5">
                    <c:v>0.109990153521544</c:v>
                  </c:pt>
                  <c:pt idx="6">
                    <c:v>0.10350101228874</c:v>
                  </c:pt>
                  <c:pt idx="7">
                    <c:v>0.0947090509678582</c:v>
                  </c:pt>
                  <c:pt idx="8">
                    <c:v>0.0836441549573355</c:v>
                  </c:pt>
                  <c:pt idx="9">
                    <c:v>0.0746533869775867</c:v>
                  </c:pt>
                  <c:pt idx="10">
                    <c:v>0.0867780175147693</c:v>
                  </c:pt>
                  <c:pt idx="11">
                    <c:v>0.0968908025969838</c:v>
                  </c:pt>
                  <c:pt idx="12">
                    <c:v>0.104670647687745</c:v>
                  </c:pt>
                  <c:pt idx="13">
                    <c:v>0.110961777871192</c:v>
                  </c:pt>
                  <c:pt idx="14">
                    <c:v>0.110314469144151</c:v>
                  </c:pt>
                  <c:pt idx="15">
                    <c:v>0.110453684166339</c:v>
                  </c:pt>
                  <c:pt idx="16">
                    <c:v>0.109887863523603</c:v>
                  </c:pt>
                  <c:pt idx="17">
                    <c:v>0.108773920683844</c:v>
                  </c:pt>
                  <c:pt idx="18">
                    <c:v>0.10397746719433</c:v>
                  </c:pt>
                  <c:pt idx="19">
                    <c:v>0.0958153475876063</c:v>
                  </c:pt>
                  <c:pt idx="20">
                    <c:v>0.0849267104037887</c:v>
                  </c:pt>
                  <c:pt idx="21">
                    <c:v>0.0784423187515587</c:v>
                  </c:pt>
                  <c:pt idx="22">
                    <c:v>0.0855672363243647</c:v>
                  </c:pt>
                  <c:pt idx="23">
                    <c:v>0.096645287085962</c:v>
                  </c:pt>
                  <c:pt idx="24">
                    <c:v>0.104185937150939</c:v>
                  </c:pt>
                  <c:pt idx="25">
                    <c:v>0.109300331416333</c:v>
                  </c:pt>
                  <c:pt idx="26">
                    <c:v>0.110361300256347</c:v>
                  </c:pt>
                  <c:pt idx="27">
                    <c:v>0.113552402484495</c:v>
                  </c:pt>
                  <c:pt idx="28">
                    <c:v>0.110650371202149</c:v>
                  </c:pt>
                  <c:pt idx="29">
                    <c:v>0.108650406017825</c:v>
                  </c:pt>
                  <c:pt idx="30">
                    <c:v>0.104510025144867</c:v>
                  </c:pt>
                  <c:pt idx="31">
                    <c:v>0.0964279573074891</c:v>
                  </c:pt>
                  <c:pt idx="32">
                    <c:v>0.0860328186534351</c:v>
                  </c:pt>
                  <c:pt idx="33">
                    <c:v>0.077979758331034</c:v>
                  </c:pt>
                  <c:pt idx="34">
                    <c:v>0.0862285099152374</c:v>
                  </c:pt>
                  <c:pt idx="35">
                    <c:v>0.0966087775772595</c:v>
                  </c:pt>
                  <c:pt idx="36">
                    <c:v>0.106111393552848</c:v>
                  </c:pt>
                  <c:pt idx="37">
                    <c:v>0.10994009603156</c:v>
                  </c:pt>
                  <c:pt idx="38">
                    <c:v>0.109140378769402</c:v>
                  </c:pt>
                  <c:pt idx="39">
                    <c:v>0.114180083777576</c:v>
                  </c:pt>
                  <c:pt idx="40">
                    <c:v>0.10829109871887</c:v>
                  </c:pt>
                  <c:pt idx="41">
                    <c:v>0.109414675630796</c:v>
                  </c:pt>
                  <c:pt idx="42">
                    <c:v>0.105278536759542</c:v>
                  </c:pt>
                  <c:pt idx="43">
                    <c:v>0.0967168818644875</c:v>
                  </c:pt>
                  <c:pt idx="44">
                    <c:v>0.0850980297998876</c:v>
                  </c:pt>
                  <c:pt idx="45">
                    <c:v>0.0786770844245842</c:v>
                  </c:pt>
                  <c:pt idx="46">
                    <c:v>0.0855076297524354</c:v>
                  </c:pt>
                  <c:pt idx="47">
                    <c:v>0.0971744941724216</c:v>
                  </c:pt>
                  <c:pt idx="48">
                    <c:v>0.105579659123988</c:v>
                  </c:pt>
                  <c:pt idx="49">
                    <c:v>0.108354356545793</c:v>
                  </c:pt>
                  <c:pt idx="50">
                    <c:v>0.109811235568457</c:v>
                  </c:pt>
                  <c:pt idx="51">
                    <c:v>0.120902910370778</c:v>
                  </c:pt>
                  <c:pt idx="52">
                    <c:v>0.11101228307737</c:v>
                  </c:pt>
                  <c:pt idx="53">
                    <c:v>0.107580521709908</c:v>
                  </c:pt>
                  <c:pt idx="54">
                    <c:v>0.105583217673073</c:v>
                  </c:pt>
                  <c:pt idx="55">
                    <c:v>0.0970106381266707</c:v>
                  </c:pt>
                  <c:pt idx="56">
                    <c:v>0.0860971098231364</c:v>
                  </c:pt>
                  <c:pt idx="57">
                    <c:v>0.0786770844245842</c:v>
                  </c:pt>
                  <c:pt idx="58">
                    <c:v>0.0860971098231364</c:v>
                  </c:pt>
                  <c:pt idx="59">
                    <c:v>0.0970106381266707</c:v>
                  </c:pt>
                  <c:pt idx="60">
                    <c:v>0.105583217673073</c:v>
                  </c:pt>
                  <c:pt idx="61">
                    <c:v>0.10994009603156</c:v>
                  </c:pt>
                  <c:pt idx="62">
                    <c:v>0.111981934544574</c:v>
                  </c:pt>
                  <c:pt idx="63">
                    <c:v>0.115663538797472</c:v>
                  </c:pt>
                  <c:pt idx="64">
                    <c:v>0.109811235568457</c:v>
                  </c:pt>
                  <c:pt idx="65">
                    <c:v>0.110126887865394</c:v>
                  </c:pt>
                  <c:pt idx="66">
                    <c:v>0.10431985442044</c:v>
                  </c:pt>
                  <c:pt idx="67">
                    <c:v>0.0958223348342133</c:v>
                  </c:pt>
                  <c:pt idx="68">
                    <c:v>0.085059513866674</c:v>
                  </c:pt>
                  <c:pt idx="69">
                    <c:v>0.0793957367445787</c:v>
                  </c:pt>
                  <c:pt idx="70">
                    <c:v>0.0864285835709063</c:v>
                  </c:pt>
                  <c:pt idx="71">
                    <c:v>0.0975447378053787</c:v>
                  </c:pt>
                  <c:pt idx="72">
                    <c:v>0.107236955802206</c:v>
                  </c:pt>
                  <c:pt idx="73">
                    <c:v>0.111912023339937</c:v>
                  </c:pt>
                  <c:pt idx="74">
                    <c:v>0.110165562084876</c:v>
                  </c:pt>
                  <c:pt idx="75">
                    <c:v>0.115590359397505</c:v>
                  </c:pt>
                  <c:pt idx="76">
                    <c:v>0.110865910663413</c:v>
                  </c:pt>
                  <c:pt idx="77">
                    <c:v>0.109961552704561</c:v>
                  </c:pt>
                  <c:pt idx="78">
                    <c:v>0.105026956087273</c:v>
                  </c:pt>
                  <c:pt idx="79">
                    <c:v>0.0970308127447742</c:v>
                  </c:pt>
                  <c:pt idx="80">
                    <c:v>0.0864879157771706</c:v>
                  </c:pt>
                  <c:pt idx="81">
                    <c:v>0.0782508896300832</c:v>
                  </c:pt>
                  <c:pt idx="82">
                    <c:v>0.0864285835709063</c:v>
                  </c:pt>
                  <c:pt idx="83">
                    <c:v>0.0973298340379485</c:v>
                  </c:pt>
                  <c:pt idx="84">
                    <c:v>0.105301991537366</c:v>
                  </c:pt>
                  <c:pt idx="85">
                    <c:v>0.111912023339937</c:v>
                  </c:pt>
                  <c:pt idx="86">
                    <c:v>0.112835222850961</c:v>
                  </c:pt>
                  <c:pt idx="87">
                    <c:v>0.110680049354293</c:v>
                  </c:pt>
                  <c:pt idx="88">
                    <c:v>0.109811235568457</c:v>
                  </c:pt>
                  <c:pt idx="89">
                    <c:v>0.111474965089506</c:v>
                  </c:pt>
                  <c:pt idx="90">
                    <c:v>0.107211332472004</c:v>
                  </c:pt>
                  <c:pt idx="91">
                    <c:v>0.0988130907425846</c:v>
                  </c:pt>
                  <c:pt idx="92">
                    <c:v>0.0881388876911605</c:v>
                  </c:pt>
                  <c:pt idx="93">
                    <c:v>0.0796401913667839</c:v>
                  </c:pt>
                  <c:pt idx="94">
                    <c:v>0.0866436502095741</c:v>
                  </c:pt>
                  <c:pt idx="95">
                    <c:v>0.0966418890011918</c:v>
                  </c:pt>
                  <c:pt idx="96">
                    <c:v>0.105575437386525</c:v>
                  </c:pt>
                  <c:pt idx="97">
                    <c:v>0.10959082586056</c:v>
                  </c:pt>
                  <c:pt idx="98">
                    <c:v>0.110706516752532</c:v>
                  </c:pt>
                  <c:pt idx="99">
                    <c:v>0.115663538797472</c:v>
                  </c:pt>
                  <c:pt idx="100">
                    <c:v>0.11045094984249</c:v>
                  </c:pt>
                  <c:pt idx="101">
                    <c:v>0.111817023225684</c:v>
                  </c:pt>
                  <c:pt idx="102">
                    <c:v>0.108371061647336</c:v>
                  </c:pt>
                  <c:pt idx="103">
                    <c:v>0.0989737569854445</c:v>
                  </c:pt>
                  <c:pt idx="104">
                    <c:v>0.0878588087769496</c:v>
                  </c:pt>
                  <c:pt idx="105">
                    <c:v>0.0775410719291576</c:v>
                  </c:pt>
                  <c:pt idx="106">
                    <c:v>0.0760662015947665</c:v>
                  </c:pt>
                  <c:pt idx="107">
                    <c:v>0.0862679314567775</c:v>
                  </c:pt>
                  <c:pt idx="108">
                    <c:v>0.0967177480254256</c:v>
                  </c:pt>
                  <c:pt idx="109">
                    <c:v>0.105313946852051</c:v>
                  </c:pt>
                  <c:pt idx="110">
                    <c:v>0.111718968063961</c:v>
                  </c:pt>
                  <c:pt idx="111">
                    <c:v>0.112284033510354</c:v>
                  </c:pt>
                  <c:pt idx="112">
                    <c:v>0.113304041602028</c:v>
                  </c:pt>
                  <c:pt idx="113">
                    <c:v>0.112400126107355</c:v>
                  </c:pt>
                  <c:pt idx="114">
                    <c:v>0.112687744888114</c:v>
                  </c:pt>
                  <c:pt idx="115">
                    <c:v>0.108307334606002</c:v>
                  </c:pt>
                  <c:pt idx="116">
                    <c:v>0.100000939895519</c:v>
                  </c:pt>
                  <c:pt idx="117">
                    <c:v>0.0891800424351248</c:v>
                  </c:pt>
                  <c:pt idx="118">
                    <c:v>0.0777400827397624</c:v>
                  </c:pt>
                  <c:pt idx="119">
                    <c:v>0.0858825419336054</c:v>
                  </c:pt>
                  <c:pt idx="120">
                    <c:v>0.0970227336883337</c:v>
                  </c:pt>
                  <c:pt idx="121">
                    <c:v>0.106659661828959</c:v>
                  </c:pt>
                  <c:pt idx="122">
                    <c:v>0.111329879147792</c:v>
                  </c:pt>
                  <c:pt idx="123">
                    <c:v>0.112418464075151</c:v>
                  </c:pt>
                  <c:pt idx="124">
                    <c:v>0.113954032519176</c:v>
                  </c:pt>
                  <c:pt idx="125">
                    <c:v>0.111146537198703</c:v>
                  </c:pt>
                  <c:pt idx="126">
                    <c:v>0.112687744888114</c:v>
                  </c:pt>
                  <c:pt idx="127">
                    <c:v>0.10798788760336</c:v>
                  </c:pt>
                  <c:pt idx="128">
                    <c:v>0.0997403673129091</c:v>
                  </c:pt>
                  <c:pt idx="129">
                    <c:v>0.0894696413174572</c:v>
                  </c:pt>
                  <c:pt idx="130">
                    <c:v>0.0768491709846364</c:v>
                  </c:pt>
                  <c:pt idx="131">
                    <c:v>0.0858105187761256</c:v>
                  </c:pt>
                  <c:pt idx="132">
                    <c:v>0.0972700808037521</c:v>
                  </c:pt>
                  <c:pt idx="133">
                    <c:v>0.105948912961709</c:v>
                  </c:pt>
                  <c:pt idx="134">
                    <c:v>0.109059474662479</c:v>
                  </c:pt>
                  <c:pt idx="135">
                    <c:v>0.111129897287721</c:v>
                  </c:pt>
                  <c:pt idx="136">
                    <c:v>0.116838885523755</c:v>
                  </c:pt>
                  <c:pt idx="137">
                    <c:v>0.113271237266076</c:v>
                  </c:pt>
                  <c:pt idx="138">
                    <c:v>0.11155972497821</c:v>
                  </c:pt>
                  <c:pt idx="139">
                    <c:v>0.108858048474167</c:v>
                  </c:pt>
                  <c:pt idx="140">
                    <c:v>0.100793922420704</c:v>
                  </c:pt>
                  <c:pt idx="141">
                    <c:v>0.0888009217740432</c:v>
                  </c:pt>
                  <c:pt idx="142">
                    <c:v>0.0798592968139381</c:v>
                  </c:pt>
                  <c:pt idx="143">
                    <c:v>0.0969635244690138</c:v>
                  </c:pt>
                  <c:pt idx="144">
                    <c:v>0.106888682016567</c:v>
                  </c:pt>
                  <c:pt idx="145">
                    <c:v>0.109522783761152</c:v>
                  </c:pt>
                  <c:pt idx="146">
                    <c:v>0.111309721460745</c:v>
                  </c:pt>
                  <c:pt idx="147">
                    <c:v>0.118368585491355</c:v>
                  </c:pt>
                  <c:pt idx="148">
                    <c:v>0.114564674281313</c:v>
                  </c:pt>
                  <c:pt idx="149">
                    <c:v>0.114092799659854</c:v>
                  </c:pt>
                  <c:pt idx="150">
                    <c:v>0.108295812623349</c:v>
                  </c:pt>
                  <c:pt idx="151">
                    <c:v>0.100249534955249</c:v>
                  </c:pt>
                  <c:pt idx="152">
                    <c:v>0.0899787159201882</c:v>
                  </c:pt>
                  <c:pt idx="153">
                    <c:v>0.0776557559390795</c:v>
                  </c:pt>
                  <c:pt idx="154">
                    <c:v>0.0848488021247285</c:v>
                  </c:pt>
                  <c:pt idx="155">
                    <c:v>0.0969548394968365</c:v>
                  </c:pt>
                  <c:pt idx="156">
                    <c:v>0.105524994610135</c:v>
                  </c:pt>
                  <c:pt idx="157">
                    <c:v>0.112313197351879</c:v>
                  </c:pt>
                  <c:pt idx="158">
                    <c:v>0.114505912983343</c:v>
                  </c:pt>
                  <c:pt idx="159">
                    <c:v>0.112938228383258</c:v>
                  </c:pt>
                  <c:pt idx="160">
                    <c:v>0.11265899288055</c:v>
                  </c:pt>
                  <c:pt idx="161">
                    <c:v>0.113123215139546</c:v>
                  </c:pt>
                  <c:pt idx="162">
                    <c:v>0.110032935554447</c:v>
                  </c:pt>
                  <c:pt idx="163">
                    <c:v>0.102299986937525</c:v>
                  </c:pt>
                  <c:pt idx="164">
                    <c:v>0.0912984225350817</c:v>
                  </c:pt>
                  <c:pt idx="165">
                    <c:v>0.0781211862165627</c:v>
                  </c:pt>
                  <c:pt idx="166">
                    <c:v>0.0851394752522061</c:v>
                  </c:pt>
                  <c:pt idx="167">
                    <c:v>0.0972700808037521</c:v>
                  </c:pt>
                  <c:pt idx="168">
                    <c:v>0.106594397660117</c:v>
                  </c:pt>
                  <c:pt idx="169">
                    <c:v>0.112106988311141</c:v>
                  </c:pt>
                  <c:pt idx="170">
                    <c:v>0.114028036529281</c:v>
                  </c:pt>
                  <c:pt idx="171">
                    <c:v>0.114314433756137</c:v>
                  </c:pt>
                  <c:pt idx="172">
                    <c:v>0.113313548644659</c:v>
                  </c:pt>
                  <c:pt idx="173">
                    <c:v>0.115011577735894</c:v>
                  </c:pt>
                  <c:pt idx="174">
                    <c:v>0.110155050040889</c:v>
                  </c:pt>
                  <c:pt idx="175">
                    <c:v>0.101898226951964</c:v>
                  </c:pt>
                  <c:pt idx="176">
                    <c:v>0.0915697527114885</c:v>
                  </c:pt>
                  <c:pt idx="177">
                    <c:v>0.0783808800819071</c:v>
                  </c:pt>
                  <c:pt idx="178">
                    <c:v>0.0846096947928377</c:v>
                  </c:pt>
                  <c:pt idx="179">
                    <c:v>0.0964310736006631</c:v>
                  </c:pt>
                  <c:pt idx="180">
                    <c:v>0.105481917924531</c:v>
                  </c:pt>
                  <c:pt idx="181">
                    <c:v>0.113373681930722</c:v>
                  </c:pt>
                  <c:pt idx="182">
                    <c:v>0.113510523031374</c:v>
                  </c:pt>
                  <c:pt idx="183">
                    <c:v>0.110161597777362</c:v>
                  </c:pt>
                  <c:pt idx="184">
                    <c:v>0.114658130802419</c:v>
                  </c:pt>
                  <c:pt idx="185">
                    <c:v>0.117360624424318</c:v>
                  </c:pt>
                  <c:pt idx="186">
                    <c:v>0.11059019815434</c:v>
                  </c:pt>
                  <c:pt idx="187">
                    <c:v>0.102456350153837</c:v>
                  </c:pt>
                  <c:pt idx="188">
                    <c:v>0.0920146015782453</c:v>
                  </c:pt>
                  <c:pt idx="189">
                    <c:v>0.080144865741688</c:v>
                  </c:pt>
                  <c:pt idx="190">
                    <c:v>0.0832515343725125</c:v>
                  </c:pt>
                  <c:pt idx="191">
                    <c:v>0.0976357145280284</c:v>
                  </c:pt>
                  <c:pt idx="192">
                    <c:v>0.107634507649094</c:v>
                  </c:pt>
                  <c:pt idx="193">
                    <c:v>0.113642585155339</c:v>
                  </c:pt>
                  <c:pt idx="194">
                    <c:v>0.113777559048664</c:v>
                  </c:pt>
                  <c:pt idx="195">
                    <c:v>0.113946478624567</c:v>
                  </c:pt>
                  <c:pt idx="196">
                    <c:v>0.113435354680262</c:v>
                  </c:pt>
                  <c:pt idx="197">
                    <c:v>0.114755657052262</c:v>
                  </c:pt>
                  <c:pt idx="198">
                    <c:v>0.111074889059449</c:v>
                  </c:pt>
                  <c:pt idx="199">
                    <c:v>0.102678481691892</c:v>
                  </c:pt>
                  <c:pt idx="200">
                    <c:v>0.0915697527114885</c:v>
                  </c:pt>
                  <c:pt idx="201">
                    <c:v>0.0791075881619077</c:v>
                  </c:pt>
                  <c:pt idx="202">
                    <c:v>0.0854467964148065</c:v>
                  </c:pt>
                  <c:pt idx="203">
                    <c:v>0.0977925018012773</c:v>
                  </c:pt>
                  <c:pt idx="204">
                    <c:v>0.107560063748003</c:v>
                  </c:pt>
                  <c:pt idx="205">
                    <c:v>0.113642585155339</c:v>
                  </c:pt>
                  <c:pt idx="206">
                    <c:v>0.112446925109537</c:v>
                  </c:pt>
                  <c:pt idx="207">
                    <c:v>0.115022481301081</c:v>
                  </c:pt>
                  <c:pt idx="208">
                    <c:v>0.11629033103325</c:v>
                  </c:pt>
                  <c:pt idx="209">
                    <c:v>0.114481636190953</c:v>
                  </c:pt>
                  <c:pt idx="210">
                    <c:v>0.111353171437213</c:v>
                  </c:pt>
                  <c:pt idx="211">
                    <c:v>0.103628009554453</c:v>
                  </c:pt>
                  <c:pt idx="212">
                    <c:v>0.0931604650385924</c:v>
                  </c:pt>
                  <c:pt idx="213">
                    <c:v>0.0792691891499805</c:v>
                  </c:pt>
                  <c:pt idx="214">
                    <c:v>0.0848951333228949</c:v>
                  </c:pt>
                  <c:pt idx="215">
                    <c:v>0.0970791545523981</c:v>
                  </c:pt>
                  <c:pt idx="216">
                    <c:v>0.106542868979778</c:v>
                  </c:pt>
                  <c:pt idx="217">
                    <c:v>0.113872636737504</c:v>
                  </c:pt>
                  <c:pt idx="218">
                    <c:v>0.115532669287399</c:v>
                  </c:pt>
                  <c:pt idx="219">
                    <c:v>0.114345726033412</c:v>
                  </c:pt>
                  <c:pt idx="220">
                    <c:v>0.118565564385901</c:v>
                  </c:pt>
                  <c:pt idx="221">
                    <c:v>0.115522840569668</c:v>
                  </c:pt>
                  <c:pt idx="222">
                    <c:v>0.110082940622222</c:v>
                  </c:pt>
                  <c:pt idx="223">
                    <c:v>0.104536697940362</c:v>
                  </c:pt>
                  <c:pt idx="224">
                    <c:v>0.0933133582472365</c:v>
                  </c:pt>
                  <c:pt idx="225">
                    <c:v>0.081624022114158</c:v>
                  </c:pt>
                  <c:pt idx="226">
                    <c:v>0.0790867475143473</c:v>
                  </c:pt>
                  <c:pt idx="227">
                    <c:v>0.0857186019703721</c:v>
                  </c:pt>
                  <c:pt idx="228">
                    <c:v>0.0974646191207804</c:v>
                  </c:pt>
                  <c:pt idx="229">
                    <c:v>0.107324428715829</c:v>
                  </c:pt>
                  <c:pt idx="230">
                    <c:v>0.113149380430741</c:v>
                  </c:pt>
                  <c:pt idx="231">
                    <c:v>0.115067762532982</c:v>
                  </c:pt>
                  <c:pt idx="232">
                    <c:v>0.116511987950704</c:v>
                  </c:pt>
                  <c:pt idx="233">
                    <c:v>0.115663886337981</c:v>
                  </c:pt>
                  <c:pt idx="234">
                    <c:v>0.113742517272621</c:v>
                  </c:pt>
                  <c:pt idx="235">
                    <c:v>0.112115113788854</c:v>
                  </c:pt>
                  <c:pt idx="236">
                    <c:v>0.105444713117581</c:v>
                  </c:pt>
                  <c:pt idx="237">
                    <c:v>0.0937753252385534</c:v>
                  </c:pt>
                  <c:pt idx="238">
                    <c:v>0.079850279194806</c:v>
                  </c:pt>
                  <c:pt idx="239">
                    <c:v>0.0857571541196625</c:v>
                  </c:pt>
                  <c:pt idx="240">
                    <c:v>0.0979393584734916</c:v>
                  </c:pt>
                  <c:pt idx="241">
                    <c:v>0.108240426040903</c:v>
                  </c:pt>
                  <c:pt idx="242">
                    <c:v>0.114645024913008</c:v>
                  </c:pt>
                  <c:pt idx="243">
                    <c:v>0.114681753355687</c:v>
                  </c:pt>
                  <c:pt idx="244">
                    <c:v>0.114803597470853</c:v>
                  </c:pt>
                  <c:pt idx="245">
                    <c:v>0.115042665685882</c:v>
                  </c:pt>
                  <c:pt idx="246">
                    <c:v>0.116324939043788</c:v>
                  </c:pt>
                  <c:pt idx="247">
                    <c:v>0.111774081836664</c:v>
                  </c:pt>
                  <c:pt idx="248">
                    <c:v>0.103645128415833</c:v>
                  </c:pt>
                  <c:pt idx="249">
                    <c:v>0.0936300991574315</c:v>
                  </c:pt>
                  <c:pt idx="250">
                    <c:v>0.0804047832554615</c:v>
                  </c:pt>
                  <c:pt idx="251">
                    <c:v>0.08462254057193</c:v>
                  </c:pt>
                  <c:pt idx="252">
                    <c:v>0.0970899651512104</c:v>
                  </c:pt>
                  <c:pt idx="253">
                    <c:v>0.106620915742231</c:v>
                  </c:pt>
                  <c:pt idx="254">
                    <c:v>0.113411784614605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'E-Méca'!$C$6:$C$260</c:f>
              <c:numCache>
                <c:formatCode>0</c:formatCode>
                <c:ptCount val="255"/>
                <c:pt idx="0">
                  <c:v>40.0</c:v>
                </c:pt>
                <c:pt idx="1">
                  <c:v>60.0</c:v>
                </c:pt>
                <c:pt idx="2">
                  <c:v>80.0</c:v>
                </c:pt>
                <c:pt idx="3">
                  <c:v>100.0</c:v>
                </c:pt>
                <c:pt idx="4">
                  <c:v>120.0</c:v>
                </c:pt>
                <c:pt idx="5">
                  <c:v>140.0</c:v>
                </c:pt>
                <c:pt idx="6">
                  <c:v>160.0</c:v>
                </c:pt>
                <c:pt idx="7">
                  <c:v>180.0</c:v>
                </c:pt>
                <c:pt idx="8">
                  <c:v>200.0</c:v>
                </c:pt>
                <c:pt idx="9">
                  <c:v>220.0</c:v>
                </c:pt>
                <c:pt idx="10">
                  <c:v>240.0</c:v>
                </c:pt>
                <c:pt idx="11">
                  <c:v>260.0</c:v>
                </c:pt>
                <c:pt idx="12">
                  <c:v>280.0</c:v>
                </c:pt>
                <c:pt idx="13">
                  <c:v>300.0</c:v>
                </c:pt>
                <c:pt idx="14">
                  <c:v>320.0</c:v>
                </c:pt>
                <c:pt idx="15">
                  <c:v>340.0</c:v>
                </c:pt>
                <c:pt idx="16">
                  <c:v>360.0</c:v>
                </c:pt>
                <c:pt idx="17">
                  <c:v>380.0</c:v>
                </c:pt>
                <c:pt idx="18">
                  <c:v>400.0</c:v>
                </c:pt>
                <c:pt idx="19">
                  <c:v>420.0</c:v>
                </c:pt>
                <c:pt idx="20">
                  <c:v>440.0</c:v>
                </c:pt>
                <c:pt idx="21">
                  <c:v>460.0</c:v>
                </c:pt>
                <c:pt idx="22">
                  <c:v>480.0</c:v>
                </c:pt>
                <c:pt idx="23">
                  <c:v>500.0</c:v>
                </c:pt>
                <c:pt idx="24">
                  <c:v>520.0</c:v>
                </c:pt>
                <c:pt idx="25">
                  <c:v>540.0</c:v>
                </c:pt>
                <c:pt idx="26">
                  <c:v>560.0</c:v>
                </c:pt>
                <c:pt idx="27">
                  <c:v>580.0</c:v>
                </c:pt>
                <c:pt idx="28">
                  <c:v>600.0</c:v>
                </c:pt>
                <c:pt idx="29">
                  <c:v>620.0</c:v>
                </c:pt>
                <c:pt idx="30">
                  <c:v>640.0</c:v>
                </c:pt>
                <c:pt idx="31">
                  <c:v>660.0</c:v>
                </c:pt>
                <c:pt idx="32">
                  <c:v>680.0</c:v>
                </c:pt>
                <c:pt idx="33">
                  <c:v>700.0</c:v>
                </c:pt>
                <c:pt idx="34">
                  <c:v>720.0</c:v>
                </c:pt>
                <c:pt idx="35">
                  <c:v>740.0</c:v>
                </c:pt>
                <c:pt idx="36">
                  <c:v>760.0</c:v>
                </c:pt>
                <c:pt idx="37">
                  <c:v>780.0</c:v>
                </c:pt>
                <c:pt idx="38">
                  <c:v>800.0</c:v>
                </c:pt>
                <c:pt idx="39">
                  <c:v>820.0</c:v>
                </c:pt>
                <c:pt idx="40">
                  <c:v>840.0</c:v>
                </c:pt>
                <c:pt idx="41">
                  <c:v>860.0</c:v>
                </c:pt>
                <c:pt idx="42">
                  <c:v>880.0</c:v>
                </c:pt>
                <c:pt idx="43">
                  <c:v>900.0</c:v>
                </c:pt>
                <c:pt idx="44">
                  <c:v>920.0</c:v>
                </c:pt>
                <c:pt idx="45">
                  <c:v>940.0</c:v>
                </c:pt>
                <c:pt idx="46">
                  <c:v>960.0</c:v>
                </c:pt>
                <c:pt idx="47">
                  <c:v>980.0</c:v>
                </c:pt>
                <c:pt idx="48">
                  <c:v>1000.0</c:v>
                </c:pt>
                <c:pt idx="49">
                  <c:v>1020.0</c:v>
                </c:pt>
                <c:pt idx="50">
                  <c:v>1040.0</c:v>
                </c:pt>
                <c:pt idx="51">
                  <c:v>1060.0</c:v>
                </c:pt>
                <c:pt idx="52">
                  <c:v>1080.0</c:v>
                </c:pt>
                <c:pt idx="53">
                  <c:v>1100.0</c:v>
                </c:pt>
                <c:pt idx="54">
                  <c:v>1120.0</c:v>
                </c:pt>
                <c:pt idx="55">
                  <c:v>1140.0</c:v>
                </c:pt>
                <c:pt idx="56">
                  <c:v>1160.0</c:v>
                </c:pt>
                <c:pt idx="57">
                  <c:v>1180.0</c:v>
                </c:pt>
                <c:pt idx="58">
                  <c:v>1200.0</c:v>
                </c:pt>
                <c:pt idx="59">
                  <c:v>1220.0</c:v>
                </c:pt>
                <c:pt idx="60">
                  <c:v>1240.0</c:v>
                </c:pt>
                <c:pt idx="61">
                  <c:v>1260.0</c:v>
                </c:pt>
                <c:pt idx="62">
                  <c:v>1280.0</c:v>
                </c:pt>
                <c:pt idx="63">
                  <c:v>1300.0</c:v>
                </c:pt>
                <c:pt idx="64">
                  <c:v>1320.0</c:v>
                </c:pt>
                <c:pt idx="65">
                  <c:v>1340.0</c:v>
                </c:pt>
                <c:pt idx="66">
                  <c:v>1360.0</c:v>
                </c:pt>
                <c:pt idx="67">
                  <c:v>1380.0</c:v>
                </c:pt>
                <c:pt idx="68">
                  <c:v>1400.0</c:v>
                </c:pt>
                <c:pt idx="69">
                  <c:v>1420.0</c:v>
                </c:pt>
                <c:pt idx="70">
                  <c:v>1440.0</c:v>
                </c:pt>
                <c:pt idx="71">
                  <c:v>1460.0</c:v>
                </c:pt>
                <c:pt idx="72">
                  <c:v>1480.0</c:v>
                </c:pt>
                <c:pt idx="73">
                  <c:v>1500.0</c:v>
                </c:pt>
                <c:pt idx="74">
                  <c:v>1520.0</c:v>
                </c:pt>
                <c:pt idx="75">
                  <c:v>1540.0</c:v>
                </c:pt>
                <c:pt idx="76">
                  <c:v>1560.0</c:v>
                </c:pt>
                <c:pt idx="77">
                  <c:v>1580.0</c:v>
                </c:pt>
                <c:pt idx="78">
                  <c:v>1600.0</c:v>
                </c:pt>
                <c:pt idx="79">
                  <c:v>1620.0</c:v>
                </c:pt>
                <c:pt idx="80">
                  <c:v>1640.0</c:v>
                </c:pt>
                <c:pt idx="81">
                  <c:v>1660.0</c:v>
                </c:pt>
                <c:pt idx="82">
                  <c:v>1680.0</c:v>
                </c:pt>
                <c:pt idx="83">
                  <c:v>1700.0</c:v>
                </c:pt>
                <c:pt idx="84">
                  <c:v>1720.0</c:v>
                </c:pt>
                <c:pt idx="85">
                  <c:v>1740.0</c:v>
                </c:pt>
                <c:pt idx="86">
                  <c:v>1760.0</c:v>
                </c:pt>
                <c:pt idx="87">
                  <c:v>1780.0</c:v>
                </c:pt>
                <c:pt idx="88">
                  <c:v>1800.0</c:v>
                </c:pt>
                <c:pt idx="89">
                  <c:v>1820.0</c:v>
                </c:pt>
                <c:pt idx="90">
                  <c:v>1840.0</c:v>
                </c:pt>
                <c:pt idx="91">
                  <c:v>1860.0</c:v>
                </c:pt>
                <c:pt idx="92">
                  <c:v>1880.0</c:v>
                </c:pt>
                <c:pt idx="93">
                  <c:v>1900.0</c:v>
                </c:pt>
                <c:pt idx="94">
                  <c:v>1920.0</c:v>
                </c:pt>
                <c:pt idx="95">
                  <c:v>1940.0</c:v>
                </c:pt>
                <c:pt idx="96">
                  <c:v>1960.0</c:v>
                </c:pt>
                <c:pt idx="97">
                  <c:v>1980.0</c:v>
                </c:pt>
                <c:pt idx="98">
                  <c:v>2000.0</c:v>
                </c:pt>
                <c:pt idx="99">
                  <c:v>2020.0</c:v>
                </c:pt>
                <c:pt idx="100">
                  <c:v>2040.0</c:v>
                </c:pt>
                <c:pt idx="101">
                  <c:v>2060.0</c:v>
                </c:pt>
                <c:pt idx="102">
                  <c:v>2080.0</c:v>
                </c:pt>
                <c:pt idx="103">
                  <c:v>2100.0</c:v>
                </c:pt>
                <c:pt idx="104">
                  <c:v>2120.0</c:v>
                </c:pt>
                <c:pt idx="105">
                  <c:v>2140.0</c:v>
                </c:pt>
                <c:pt idx="106">
                  <c:v>2160.0</c:v>
                </c:pt>
                <c:pt idx="107">
                  <c:v>2180.0</c:v>
                </c:pt>
                <c:pt idx="108">
                  <c:v>2200.0</c:v>
                </c:pt>
                <c:pt idx="109">
                  <c:v>2220.0</c:v>
                </c:pt>
                <c:pt idx="110">
                  <c:v>2240.0</c:v>
                </c:pt>
                <c:pt idx="111">
                  <c:v>2260.0</c:v>
                </c:pt>
                <c:pt idx="112">
                  <c:v>2280.0</c:v>
                </c:pt>
                <c:pt idx="113">
                  <c:v>2300.0</c:v>
                </c:pt>
                <c:pt idx="114">
                  <c:v>2320.0</c:v>
                </c:pt>
                <c:pt idx="115">
                  <c:v>2340.0</c:v>
                </c:pt>
                <c:pt idx="116">
                  <c:v>2360.0</c:v>
                </c:pt>
                <c:pt idx="117">
                  <c:v>2380.0</c:v>
                </c:pt>
                <c:pt idx="118">
                  <c:v>2400.0</c:v>
                </c:pt>
                <c:pt idx="119">
                  <c:v>2420.0</c:v>
                </c:pt>
                <c:pt idx="120">
                  <c:v>2440.0</c:v>
                </c:pt>
                <c:pt idx="121">
                  <c:v>2460.0</c:v>
                </c:pt>
                <c:pt idx="122">
                  <c:v>2480.0</c:v>
                </c:pt>
                <c:pt idx="123">
                  <c:v>2500.0</c:v>
                </c:pt>
                <c:pt idx="124">
                  <c:v>2520.0</c:v>
                </c:pt>
                <c:pt idx="125">
                  <c:v>2540.0</c:v>
                </c:pt>
                <c:pt idx="126">
                  <c:v>2560.0</c:v>
                </c:pt>
                <c:pt idx="127">
                  <c:v>2580.0</c:v>
                </c:pt>
                <c:pt idx="128">
                  <c:v>2600.0</c:v>
                </c:pt>
                <c:pt idx="129">
                  <c:v>2620.0</c:v>
                </c:pt>
                <c:pt idx="130">
                  <c:v>2640.0</c:v>
                </c:pt>
                <c:pt idx="131">
                  <c:v>2660.0</c:v>
                </c:pt>
                <c:pt idx="132">
                  <c:v>2680.0</c:v>
                </c:pt>
                <c:pt idx="133">
                  <c:v>2700.0</c:v>
                </c:pt>
                <c:pt idx="134">
                  <c:v>2720.0</c:v>
                </c:pt>
                <c:pt idx="135">
                  <c:v>2740.0</c:v>
                </c:pt>
                <c:pt idx="136">
                  <c:v>2760.0</c:v>
                </c:pt>
                <c:pt idx="137">
                  <c:v>2780.0</c:v>
                </c:pt>
                <c:pt idx="138">
                  <c:v>2800.0</c:v>
                </c:pt>
                <c:pt idx="139">
                  <c:v>2820.0</c:v>
                </c:pt>
                <c:pt idx="140">
                  <c:v>2840.0</c:v>
                </c:pt>
                <c:pt idx="141">
                  <c:v>2860.0</c:v>
                </c:pt>
                <c:pt idx="142">
                  <c:v>2880.0</c:v>
                </c:pt>
                <c:pt idx="143">
                  <c:v>2900.0</c:v>
                </c:pt>
                <c:pt idx="144">
                  <c:v>2920.0</c:v>
                </c:pt>
                <c:pt idx="145">
                  <c:v>2940.0</c:v>
                </c:pt>
                <c:pt idx="146">
                  <c:v>2960.0</c:v>
                </c:pt>
                <c:pt idx="147">
                  <c:v>2980.0</c:v>
                </c:pt>
                <c:pt idx="148">
                  <c:v>3000.0</c:v>
                </c:pt>
                <c:pt idx="149">
                  <c:v>3020.0</c:v>
                </c:pt>
                <c:pt idx="150">
                  <c:v>3040.0</c:v>
                </c:pt>
                <c:pt idx="151">
                  <c:v>3060.0</c:v>
                </c:pt>
                <c:pt idx="152">
                  <c:v>3080.0</c:v>
                </c:pt>
                <c:pt idx="153">
                  <c:v>3100.0</c:v>
                </c:pt>
                <c:pt idx="154">
                  <c:v>3120.0</c:v>
                </c:pt>
                <c:pt idx="155">
                  <c:v>3140.0</c:v>
                </c:pt>
                <c:pt idx="156">
                  <c:v>3160.0</c:v>
                </c:pt>
                <c:pt idx="157">
                  <c:v>3180.0</c:v>
                </c:pt>
                <c:pt idx="158">
                  <c:v>3200.0</c:v>
                </c:pt>
                <c:pt idx="159">
                  <c:v>3220.0</c:v>
                </c:pt>
                <c:pt idx="160">
                  <c:v>3240.0</c:v>
                </c:pt>
                <c:pt idx="161">
                  <c:v>3260.0</c:v>
                </c:pt>
                <c:pt idx="162">
                  <c:v>3280.0</c:v>
                </c:pt>
                <c:pt idx="163">
                  <c:v>3300.0</c:v>
                </c:pt>
                <c:pt idx="164">
                  <c:v>3320.0</c:v>
                </c:pt>
                <c:pt idx="165">
                  <c:v>3340.0</c:v>
                </c:pt>
                <c:pt idx="166">
                  <c:v>3360.0</c:v>
                </c:pt>
                <c:pt idx="167">
                  <c:v>3380.0</c:v>
                </c:pt>
                <c:pt idx="168">
                  <c:v>3400.0</c:v>
                </c:pt>
                <c:pt idx="169">
                  <c:v>3420.0</c:v>
                </c:pt>
                <c:pt idx="170">
                  <c:v>3440.0</c:v>
                </c:pt>
                <c:pt idx="171">
                  <c:v>3460.0</c:v>
                </c:pt>
                <c:pt idx="172">
                  <c:v>3480.0</c:v>
                </c:pt>
                <c:pt idx="173">
                  <c:v>3500.0</c:v>
                </c:pt>
                <c:pt idx="174">
                  <c:v>3520.0</c:v>
                </c:pt>
                <c:pt idx="175">
                  <c:v>3540.0</c:v>
                </c:pt>
                <c:pt idx="176">
                  <c:v>3560.0</c:v>
                </c:pt>
                <c:pt idx="177">
                  <c:v>3580.0</c:v>
                </c:pt>
                <c:pt idx="178">
                  <c:v>3600.0</c:v>
                </c:pt>
                <c:pt idx="179">
                  <c:v>3620.0</c:v>
                </c:pt>
                <c:pt idx="180">
                  <c:v>3640.0</c:v>
                </c:pt>
                <c:pt idx="181">
                  <c:v>3660.0</c:v>
                </c:pt>
                <c:pt idx="182">
                  <c:v>3680.0</c:v>
                </c:pt>
                <c:pt idx="183">
                  <c:v>3700.0</c:v>
                </c:pt>
                <c:pt idx="184">
                  <c:v>3720.0</c:v>
                </c:pt>
                <c:pt idx="185">
                  <c:v>3740.0</c:v>
                </c:pt>
                <c:pt idx="186">
                  <c:v>3760.0</c:v>
                </c:pt>
                <c:pt idx="187">
                  <c:v>3780.0</c:v>
                </c:pt>
                <c:pt idx="188">
                  <c:v>3800.0</c:v>
                </c:pt>
                <c:pt idx="189">
                  <c:v>3820.0</c:v>
                </c:pt>
                <c:pt idx="190">
                  <c:v>3840.0</c:v>
                </c:pt>
                <c:pt idx="191">
                  <c:v>3860.0</c:v>
                </c:pt>
                <c:pt idx="192">
                  <c:v>3880.0</c:v>
                </c:pt>
                <c:pt idx="193">
                  <c:v>3900.0</c:v>
                </c:pt>
                <c:pt idx="194">
                  <c:v>3920.0</c:v>
                </c:pt>
                <c:pt idx="195">
                  <c:v>3940.0</c:v>
                </c:pt>
                <c:pt idx="196">
                  <c:v>3960.0</c:v>
                </c:pt>
                <c:pt idx="197">
                  <c:v>3980.0</c:v>
                </c:pt>
                <c:pt idx="198">
                  <c:v>4000.0</c:v>
                </c:pt>
                <c:pt idx="199">
                  <c:v>4020.0</c:v>
                </c:pt>
                <c:pt idx="200">
                  <c:v>4040.0</c:v>
                </c:pt>
                <c:pt idx="201">
                  <c:v>4060.0</c:v>
                </c:pt>
                <c:pt idx="202">
                  <c:v>4080.0</c:v>
                </c:pt>
                <c:pt idx="203">
                  <c:v>4100.0</c:v>
                </c:pt>
                <c:pt idx="204">
                  <c:v>4120.0</c:v>
                </c:pt>
                <c:pt idx="205">
                  <c:v>4140.0</c:v>
                </c:pt>
                <c:pt idx="206">
                  <c:v>4160.0</c:v>
                </c:pt>
                <c:pt idx="207">
                  <c:v>4180.0</c:v>
                </c:pt>
                <c:pt idx="208">
                  <c:v>4200.0</c:v>
                </c:pt>
                <c:pt idx="209">
                  <c:v>4220.0</c:v>
                </c:pt>
                <c:pt idx="210">
                  <c:v>4240.0</c:v>
                </c:pt>
                <c:pt idx="211">
                  <c:v>4260.0</c:v>
                </c:pt>
                <c:pt idx="212">
                  <c:v>4280.0</c:v>
                </c:pt>
                <c:pt idx="213">
                  <c:v>4300.0</c:v>
                </c:pt>
                <c:pt idx="214">
                  <c:v>4320.0</c:v>
                </c:pt>
                <c:pt idx="215">
                  <c:v>4340.0</c:v>
                </c:pt>
                <c:pt idx="216">
                  <c:v>4360.0</c:v>
                </c:pt>
                <c:pt idx="217">
                  <c:v>4380.0</c:v>
                </c:pt>
                <c:pt idx="218">
                  <c:v>4400.0</c:v>
                </c:pt>
                <c:pt idx="219">
                  <c:v>4420.0</c:v>
                </c:pt>
                <c:pt idx="220">
                  <c:v>4440.0</c:v>
                </c:pt>
                <c:pt idx="221">
                  <c:v>4460.0</c:v>
                </c:pt>
                <c:pt idx="222">
                  <c:v>4480.0</c:v>
                </c:pt>
                <c:pt idx="223">
                  <c:v>4500.0</c:v>
                </c:pt>
                <c:pt idx="224">
                  <c:v>4520.0</c:v>
                </c:pt>
                <c:pt idx="225">
                  <c:v>4540.0</c:v>
                </c:pt>
                <c:pt idx="226">
                  <c:v>4560.0</c:v>
                </c:pt>
                <c:pt idx="227">
                  <c:v>4580.0</c:v>
                </c:pt>
                <c:pt idx="228">
                  <c:v>4600.0</c:v>
                </c:pt>
                <c:pt idx="229">
                  <c:v>4620.0</c:v>
                </c:pt>
                <c:pt idx="230">
                  <c:v>4640.0</c:v>
                </c:pt>
                <c:pt idx="231">
                  <c:v>4660.0</c:v>
                </c:pt>
                <c:pt idx="232">
                  <c:v>4680.0</c:v>
                </c:pt>
                <c:pt idx="233">
                  <c:v>4700.0</c:v>
                </c:pt>
                <c:pt idx="234">
                  <c:v>4720.0</c:v>
                </c:pt>
                <c:pt idx="235">
                  <c:v>4740.0</c:v>
                </c:pt>
                <c:pt idx="236">
                  <c:v>4760.0</c:v>
                </c:pt>
                <c:pt idx="237">
                  <c:v>4780.0</c:v>
                </c:pt>
                <c:pt idx="238">
                  <c:v>4800.0</c:v>
                </c:pt>
                <c:pt idx="239">
                  <c:v>4820.0</c:v>
                </c:pt>
                <c:pt idx="240">
                  <c:v>4840.0</c:v>
                </c:pt>
                <c:pt idx="241">
                  <c:v>4860.0</c:v>
                </c:pt>
                <c:pt idx="242">
                  <c:v>4880.0</c:v>
                </c:pt>
                <c:pt idx="243">
                  <c:v>4900.0</c:v>
                </c:pt>
                <c:pt idx="244">
                  <c:v>4920.0</c:v>
                </c:pt>
                <c:pt idx="245">
                  <c:v>4940.0</c:v>
                </c:pt>
                <c:pt idx="246">
                  <c:v>4960.0</c:v>
                </c:pt>
                <c:pt idx="247">
                  <c:v>4980.0</c:v>
                </c:pt>
                <c:pt idx="248">
                  <c:v>5000.0</c:v>
                </c:pt>
                <c:pt idx="249">
                  <c:v>5020.0</c:v>
                </c:pt>
                <c:pt idx="250">
                  <c:v>5040.0</c:v>
                </c:pt>
                <c:pt idx="251">
                  <c:v>5060.0</c:v>
                </c:pt>
                <c:pt idx="252">
                  <c:v>5080.0</c:v>
                </c:pt>
                <c:pt idx="253">
                  <c:v>5100.0</c:v>
                </c:pt>
                <c:pt idx="254">
                  <c:v>5120.0</c:v>
                </c:pt>
              </c:numCache>
            </c:numRef>
          </c:xVal>
          <c:yVal>
            <c:numRef>
              <c:f>'E-Méca'!$M$6:$M$260</c:f>
              <c:numCache>
                <c:formatCode>0.00</c:formatCode>
                <c:ptCount val="255"/>
                <c:pt idx="0">
                  <c:v>4.062477469802441</c:v>
                </c:pt>
                <c:pt idx="1">
                  <c:v>4.031578469405028</c:v>
                </c:pt>
                <c:pt idx="2">
                  <c:v>4.018161252949127</c:v>
                </c:pt>
                <c:pt idx="3">
                  <c:v>4.036933331500186</c:v>
                </c:pt>
                <c:pt idx="4">
                  <c:v>4.011683113968488</c:v>
                </c:pt>
                <c:pt idx="5">
                  <c:v>3.981439570477635</c:v>
                </c:pt>
                <c:pt idx="6">
                  <c:v>4.04980265827805</c:v>
                </c:pt>
                <c:pt idx="7">
                  <c:v>4.087229833288772</c:v>
                </c:pt>
                <c:pt idx="8">
                  <c:v>4.065780679467317</c:v>
                </c:pt>
                <c:pt idx="9">
                  <c:v>4.054002161879559</c:v>
                </c:pt>
                <c:pt idx="10">
                  <c:v>4.068149660301647</c:v>
                </c:pt>
                <c:pt idx="11">
                  <c:v>4.054402605702008</c:v>
                </c:pt>
                <c:pt idx="12">
                  <c:v>4.044807920288706</c:v>
                </c:pt>
                <c:pt idx="13">
                  <c:v>3.967812427070188</c:v>
                </c:pt>
                <c:pt idx="14">
                  <c:v>3.990986987255341</c:v>
                </c:pt>
                <c:pt idx="15">
                  <c:v>4.053210561567716</c:v>
                </c:pt>
                <c:pt idx="16">
                  <c:v>4.007312588429449</c:v>
                </c:pt>
                <c:pt idx="17">
                  <c:v>4.02133904704315</c:v>
                </c:pt>
                <c:pt idx="18">
                  <c:v>4.018938171365733</c:v>
                </c:pt>
                <c:pt idx="19">
                  <c:v>4.006236447672001</c:v>
                </c:pt>
                <c:pt idx="20">
                  <c:v>4.02806853249033</c:v>
                </c:pt>
                <c:pt idx="21">
                  <c:v>4.019454200748327</c:v>
                </c:pt>
                <c:pt idx="22">
                  <c:v>4.045071676092419</c:v>
                </c:pt>
                <c:pt idx="23">
                  <c:v>4.05124727610987</c:v>
                </c:pt>
                <c:pt idx="24">
                  <c:v>4.055110146891612</c:v>
                </c:pt>
                <c:pt idx="25">
                  <c:v>4.016713456017508</c:v>
                </c:pt>
                <c:pt idx="26">
                  <c:v>3.989079499184454</c:v>
                </c:pt>
                <c:pt idx="27">
                  <c:v>3.986412571859049</c:v>
                </c:pt>
                <c:pt idx="28">
                  <c:v>3.984634206192524</c:v>
                </c:pt>
                <c:pt idx="29">
                  <c:v>4.028157905877767</c:v>
                </c:pt>
                <c:pt idx="30">
                  <c:v>4.00779021146189</c:v>
                </c:pt>
                <c:pt idx="31">
                  <c:v>4.001620164005331</c:v>
                </c:pt>
                <c:pt idx="32">
                  <c:v>4.043500070616285</c:v>
                </c:pt>
                <c:pt idx="33">
                  <c:v>4.035583320421788</c:v>
                </c:pt>
                <c:pt idx="34">
                  <c:v>4.049517460517695</c:v>
                </c:pt>
                <c:pt idx="35">
                  <c:v>4.060823972453974</c:v>
                </c:pt>
                <c:pt idx="36">
                  <c:v>3.981556763942665</c:v>
                </c:pt>
                <c:pt idx="37">
                  <c:v>3.990946933655128</c:v>
                </c:pt>
                <c:pt idx="38">
                  <c:v>4.023611645367828</c:v>
                </c:pt>
                <c:pt idx="39">
                  <c:v>4.01977209117983</c:v>
                </c:pt>
                <c:pt idx="40">
                  <c:v>4.051235775296553</c:v>
                </c:pt>
                <c:pt idx="41">
                  <c:v>4.00276663804543</c:v>
                </c:pt>
                <c:pt idx="42">
                  <c:v>3.977607395469741</c:v>
                </c:pt>
                <c:pt idx="43">
                  <c:v>4.022785454336834</c:v>
                </c:pt>
                <c:pt idx="44">
                  <c:v>4.046807908954504</c:v>
                </c:pt>
                <c:pt idx="45">
                  <c:v>4.011340599357098</c:v>
                </c:pt>
                <c:pt idx="46">
                  <c:v>4.058366502647118</c:v>
                </c:pt>
                <c:pt idx="47">
                  <c:v>4.047971599266496</c:v>
                </c:pt>
                <c:pt idx="48">
                  <c:v>3.992527990850242</c:v>
                </c:pt>
                <c:pt idx="49">
                  <c:v>4.04244977118223</c:v>
                </c:pt>
                <c:pt idx="50">
                  <c:v>4.003638869644199</c:v>
                </c:pt>
                <c:pt idx="51">
                  <c:v>3.845810951381897</c:v>
                </c:pt>
                <c:pt idx="52">
                  <c:v>3.970636783322988</c:v>
                </c:pt>
                <c:pt idx="53">
                  <c:v>4.064308885095884</c:v>
                </c:pt>
                <c:pt idx="54">
                  <c:v>3.985521432471987</c:v>
                </c:pt>
                <c:pt idx="55">
                  <c:v>4.016114290954077</c:v>
                </c:pt>
                <c:pt idx="56">
                  <c:v>4.030069645226794</c:v>
                </c:pt>
                <c:pt idx="57">
                  <c:v>4.011340599357098</c:v>
                </c:pt>
                <c:pt idx="58">
                  <c:v>4.030069645226794</c:v>
                </c:pt>
                <c:pt idx="59">
                  <c:v>4.016114290954077</c:v>
                </c:pt>
                <c:pt idx="60">
                  <c:v>3.985521432471987</c:v>
                </c:pt>
                <c:pt idx="61">
                  <c:v>3.990946933655128</c:v>
                </c:pt>
                <c:pt idx="62">
                  <c:v>3.947293619510065</c:v>
                </c:pt>
                <c:pt idx="63">
                  <c:v>3.934921906621109</c:v>
                </c:pt>
                <c:pt idx="64">
                  <c:v>4.003638869644199</c:v>
                </c:pt>
                <c:pt idx="65">
                  <c:v>3.990504042405447</c:v>
                </c:pt>
                <c:pt idx="66">
                  <c:v>4.064939218257316</c:v>
                </c:pt>
                <c:pt idx="67">
                  <c:v>4.061286297121706</c:v>
                </c:pt>
                <c:pt idx="68">
                  <c:v>3.975619676914551</c:v>
                </c:pt>
                <c:pt idx="69">
                  <c:v>3.986800414173469</c:v>
                </c:pt>
                <c:pt idx="70">
                  <c:v>4.00902209912324</c:v>
                </c:pt>
                <c:pt idx="71">
                  <c:v>4.02204500198234</c:v>
                </c:pt>
                <c:pt idx="72">
                  <c:v>3.937699128116304</c:v>
                </c:pt>
                <c:pt idx="73">
                  <c:v>3.930854082490831</c:v>
                </c:pt>
                <c:pt idx="74">
                  <c:v>3.9968889184926</c:v>
                </c:pt>
                <c:pt idx="75">
                  <c:v>3.986158414705466</c:v>
                </c:pt>
                <c:pt idx="76">
                  <c:v>3.976454372387413</c:v>
                </c:pt>
                <c:pt idx="77">
                  <c:v>3.994293163184101</c:v>
                </c:pt>
                <c:pt idx="78">
                  <c:v>4.017615256733193</c:v>
                </c:pt>
                <c:pt idx="79">
                  <c:v>3.997258629618272</c:v>
                </c:pt>
                <c:pt idx="80">
                  <c:v>3.995502655810978</c:v>
                </c:pt>
                <c:pt idx="81">
                  <c:v>3.995085159596955</c:v>
                </c:pt>
                <c:pt idx="82">
                  <c:v>4.00902209912324</c:v>
                </c:pt>
                <c:pt idx="83">
                  <c:v>3.971680571561635</c:v>
                </c:pt>
                <c:pt idx="84">
                  <c:v>3.984279827760788</c:v>
                </c:pt>
                <c:pt idx="85">
                  <c:v>3.930854082490831</c:v>
                </c:pt>
                <c:pt idx="86">
                  <c:v>3.92726266467216</c:v>
                </c:pt>
                <c:pt idx="87">
                  <c:v>4.036933331500186</c:v>
                </c:pt>
                <c:pt idx="88">
                  <c:v>4.003638869644199</c:v>
                </c:pt>
                <c:pt idx="89">
                  <c:v>3.95255520796276</c:v>
                </c:pt>
                <c:pt idx="90">
                  <c:v>3.952212329854877</c:v>
                </c:pt>
                <c:pt idx="91">
                  <c:v>3.9758441599448</c:v>
                </c:pt>
                <c:pt idx="92">
                  <c:v>3.997060688569016</c:v>
                </c:pt>
                <c:pt idx="93">
                  <c:v>3.978552979805745</c:v>
                </c:pt>
                <c:pt idx="94">
                  <c:v>3.95491138350658</c:v>
                </c:pt>
                <c:pt idx="95">
                  <c:v>3.958227060641437</c:v>
                </c:pt>
                <c:pt idx="96">
                  <c:v>3.978644316988597</c:v>
                </c:pt>
                <c:pt idx="97">
                  <c:v>3.998808773636695</c:v>
                </c:pt>
                <c:pt idx="98">
                  <c:v>3.982544491321892</c:v>
                </c:pt>
                <c:pt idx="99">
                  <c:v>3.934921906621109</c:v>
                </c:pt>
                <c:pt idx="100">
                  <c:v>3.985355335331319</c:v>
                </c:pt>
                <c:pt idx="101">
                  <c:v>3.941137655650726</c:v>
                </c:pt>
                <c:pt idx="102">
                  <c:v>3.914959284089557</c:v>
                </c:pt>
                <c:pt idx="103">
                  <c:v>3.999101070298256</c:v>
                </c:pt>
                <c:pt idx="104">
                  <c:v>4.004625289234684</c:v>
                </c:pt>
                <c:pt idx="105">
                  <c:v>3.991139678694912</c:v>
                </c:pt>
                <c:pt idx="106">
                  <c:v>4.00521230138385</c:v>
                </c:pt>
                <c:pt idx="107">
                  <c:v>3.989722893919703</c:v>
                </c:pt>
                <c:pt idx="108">
                  <c:v>3.985544805816762</c:v>
                </c:pt>
                <c:pt idx="109">
                  <c:v>3.991084703222649</c:v>
                </c:pt>
                <c:pt idx="110">
                  <c:v>3.935018324772382</c:v>
                </c:pt>
                <c:pt idx="111">
                  <c:v>3.941638693187601</c:v>
                </c:pt>
                <c:pt idx="112">
                  <c:v>3.969740434864756</c:v>
                </c:pt>
                <c:pt idx="113">
                  <c:v>3.931382397255094</c:v>
                </c:pt>
                <c:pt idx="114">
                  <c:v>3.921717239134804</c:v>
                </c:pt>
                <c:pt idx="115">
                  <c:v>3.930090641978339</c:v>
                </c:pt>
                <c:pt idx="116">
                  <c:v>3.958933159437802</c:v>
                </c:pt>
                <c:pt idx="117">
                  <c:v>3.980815240122216</c:v>
                </c:pt>
                <c:pt idx="118">
                  <c:v>3.954791025212368</c:v>
                </c:pt>
                <c:pt idx="119">
                  <c:v>3.951860595581373</c:v>
                </c:pt>
                <c:pt idx="120">
                  <c:v>3.978619641568314</c:v>
                </c:pt>
                <c:pt idx="121">
                  <c:v>3.942185266328581</c:v>
                </c:pt>
                <c:pt idx="122">
                  <c:v>3.94340126795236</c:v>
                </c:pt>
                <c:pt idx="123">
                  <c:v>3.937092711543962</c:v>
                </c:pt>
                <c:pt idx="124">
                  <c:v>3.935777708806954</c:v>
                </c:pt>
                <c:pt idx="125">
                  <c:v>3.965096720176323</c:v>
                </c:pt>
                <c:pt idx="126">
                  <c:v>3.921717239134804</c:v>
                </c:pt>
                <c:pt idx="127">
                  <c:v>3.943295871802663</c:v>
                </c:pt>
                <c:pt idx="128">
                  <c:v>3.955556041751408</c:v>
                </c:pt>
                <c:pt idx="129">
                  <c:v>3.973205001294566</c:v>
                </c:pt>
                <c:pt idx="130">
                  <c:v>3.965554145532587</c:v>
                </c:pt>
                <c:pt idx="131">
                  <c:v>3.978496489254886</c:v>
                </c:pt>
                <c:pt idx="132">
                  <c:v>3.94397611741914</c:v>
                </c:pt>
                <c:pt idx="133">
                  <c:v>3.934313069574819</c:v>
                </c:pt>
                <c:pt idx="134">
                  <c:v>4.010734892858959</c:v>
                </c:pt>
                <c:pt idx="135">
                  <c:v>3.972510529611836</c:v>
                </c:pt>
                <c:pt idx="136">
                  <c:v>3.865057536426966</c:v>
                </c:pt>
                <c:pt idx="137">
                  <c:v>3.905266827520168</c:v>
                </c:pt>
                <c:pt idx="138">
                  <c:v>3.957310942763922</c:v>
                </c:pt>
                <c:pt idx="139">
                  <c:v>3.91906102411903</c:v>
                </c:pt>
                <c:pt idx="140">
                  <c:v>3.959588461615489</c:v>
                </c:pt>
                <c:pt idx="141">
                  <c:v>3.967733691259883</c:v>
                </c:pt>
                <c:pt idx="142">
                  <c:v>3.941809451659743</c:v>
                </c:pt>
                <c:pt idx="143">
                  <c:v>4.035168194564573</c:v>
                </c:pt>
                <c:pt idx="144">
                  <c:v>3.922875280892105</c:v>
                </c:pt>
                <c:pt idx="145">
                  <c:v>3.996123402227298</c:v>
                </c:pt>
                <c:pt idx="146">
                  <c:v>3.966047630396476</c:v>
                </c:pt>
                <c:pt idx="147">
                  <c:v>3.828738232832913</c:v>
                </c:pt>
                <c:pt idx="148">
                  <c:v>3.872209974389256</c:v>
                </c:pt>
                <c:pt idx="149">
                  <c:v>3.886860922497568</c:v>
                </c:pt>
                <c:pt idx="150">
                  <c:v>3.956663470302276</c:v>
                </c:pt>
                <c:pt idx="151">
                  <c:v>3.962480707055283</c:v>
                </c:pt>
                <c:pt idx="152">
                  <c:v>3.936740739654186</c:v>
                </c:pt>
                <c:pt idx="153">
                  <c:v>3.934485664005991</c:v>
                </c:pt>
                <c:pt idx="154">
                  <c:v>3.944427602851682</c:v>
                </c:pt>
                <c:pt idx="155">
                  <c:v>3.95110942470864</c:v>
                </c:pt>
                <c:pt idx="156">
                  <c:v>3.965290512275225</c:v>
                </c:pt>
                <c:pt idx="157">
                  <c:v>3.913269852790809</c:v>
                </c:pt>
                <c:pt idx="158">
                  <c:v>3.884031723047662</c:v>
                </c:pt>
                <c:pt idx="159">
                  <c:v>3.937202420242793</c:v>
                </c:pt>
                <c:pt idx="160">
                  <c:v>3.920801362659726</c:v>
                </c:pt>
                <c:pt idx="161">
                  <c:v>3.915058238195216</c:v>
                </c:pt>
                <c:pt idx="162">
                  <c:v>3.888961752072404</c:v>
                </c:pt>
                <c:pt idx="163">
                  <c:v>3.90097671923526</c:v>
                </c:pt>
                <c:pt idx="164">
                  <c:v>3.94890854225518</c:v>
                </c:pt>
                <c:pt idx="165">
                  <c:v>3.917569439237247</c:v>
                </c:pt>
                <c:pt idx="166">
                  <c:v>3.923296223256601</c:v>
                </c:pt>
                <c:pt idx="167">
                  <c:v>3.94397611741914</c:v>
                </c:pt>
                <c:pt idx="168">
                  <c:v>3.928797154451046</c:v>
                </c:pt>
                <c:pt idx="169">
                  <c:v>3.917616706470952</c:v>
                </c:pt>
                <c:pt idx="170">
                  <c:v>3.895956375594349</c:v>
                </c:pt>
                <c:pt idx="171">
                  <c:v>3.902205312965618</c:v>
                </c:pt>
                <c:pt idx="172">
                  <c:v>3.903556610185208</c:v>
                </c:pt>
                <c:pt idx="173">
                  <c:v>3.863153875641012</c:v>
                </c:pt>
                <c:pt idx="174">
                  <c:v>3.899917022826341</c:v>
                </c:pt>
                <c:pt idx="175">
                  <c:v>3.918420342511238</c:v>
                </c:pt>
                <c:pt idx="176">
                  <c:v>3.919262362931275</c:v>
                </c:pt>
                <c:pt idx="177">
                  <c:v>3.910530517221507</c:v>
                </c:pt>
                <c:pt idx="178">
                  <c:v>3.900913870608432</c:v>
                </c:pt>
                <c:pt idx="179">
                  <c:v>3.922747139541107</c:v>
                </c:pt>
                <c:pt idx="180">
                  <c:v>3.958819844959677</c:v>
                </c:pt>
                <c:pt idx="181">
                  <c:v>3.876629576370401</c:v>
                </c:pt>
                <c:pt idx="182">
                  <c:v>3.911414570369069</c:v>
                </c:pt>
                <c:pt idx="183">
                  <c:v>4.005831234004575</c:v>
                </c:pt>
                <c:pt idx="184">
                  <c:v>3.868633231304724</c:v>
                </c:pt>
                <c:pt idx="185">
                  <c:v>3.802118117232903</c:v>
                </c:pt>
                <c:pt idx="186">
                  <c:v>3.897755804974184</c:v>
                </c:pt>
                <c:pt idx="187">
                  <c:v>3.915607199523581</c:v>
                </c:pt>
                <c:pt idx="188">
                  <c:v>3.896508621086277</c:v>
                </c:pt>
                <c:pt idx="189">
                  <c:v>3.899725038219443</c:v>
                </c:pt>
                <c:pt idx="190">
                  <c:v>3.942039075679552</c:v>
                </c:pt>
                <c:pt idx="191">
                  <c:v>3.983624920399208</c:v>
                </c:pt>
                <c:pt idx="192">
                  <c:v>3.885221372761333</c:v>
                </c:pt>
                <c:pt idx="193">
                  <c:v>3.866023437670092</c:v>
                </c:pt>
                <c:pt idx="194">
                  <c:v>3.903549708223524</c:v>
                </c:pt>
                <c:pt idx="195">
                  <c:v>3.903163216904972</c:v>
                </c:pt>
                <c:pt idx="196">
                  <c:v>3.898630316139393</c:v>
                </c:pt>
                <c:pt idx="197">
                  <c:v>3.871927667402016</c:v>
                </c:pt>
                <c:pt idx="198">
                  <c:v>3.875200132656453</c:v>
                </c:pt>
                <c:pt idx="199">
                  <c:v>3.919754881041054</c:v>
                </c:pt>
                <c:pt idx="200">
                  <c:v>3.919262362931275</c:v>
                </c:pt>
                <c:pt idx="201">
                  <c:v>3.881950321171853</c:v>
                </c:pt>
                <c:pt idx="202">
                  <c:v>3.888921841436407</c:v>
                </c:pt>
                <c:pt idx="203">
                  <c:v>3.902158889608355</c:v>
                </c:pt>
                <c:pt idx="204">
                  <c:v>3.878895938244668</c:v>
                </c:pt>
                <c:pt idx="205">
                  <c:v>3.866023437670092</c:v>
                </c:pt>
                <c:pt idx="206">
                  <c:v>3.939499665787801</c:v>
                </c:pt>
                <c:pt idx="207">
                  <c:v>3.884475020138429</c:v>
                </c:pt>
                <c:pt idx="208">
                  <c:v>3.82448804821249</c:v>
                </c:pt>
                <c:pt idx="209">
                  <c:v>3.880935378880048</c:v>
                </c:pt>
                <c:pt idx="210">
                  <c:v>3.869751099617259</c:v>
                </c:pt>
                <c:pt idx="211">
                  <c:v>3.873438609781932</c:v>
                </c:pt>
                <c:pt idx="212">
                  <c:v>3.902687817835561</c:v>
                </c:pt>
                <c:pt idx="213">
                  <c:v>3.88830647881083</c:v>
                </c:pt>
                <c:pt idx="214">
                  <c:v>3.879697882948557</c:v>
                </c:pt>
                <c:pt idx="215">
                  <c:v>3.907977677862853</c:v>
                </c:pt>
                <c:pt idx="216">
                  <c:v>3.922319161377912</c:v>
                </c:pt>
                <c:pt idx="217">
                  <c:v>3.861369111843485</c:v>
                </c:pt>
                <c:pt idx="218">
                  <c:v>3.857907673625577</c:v>
                </c:pt>
                <c:pt idx="219">
                  <c:v>3.886573906774331</c:v>
                </c:pt>
                <c:pt idx="220">
                  <c:v>3.767863909728541</c:v>
                </c:pt>
                <c:pt idx="221">
                  <c:v>3.856523376807675</c:v>
                </c:pt>
                <c:pt idx="222">
                  <c:v>3.920463874597219</c:v>
                </c:pt>
                <c:pt idx="223">
                  <c:v>3.863863578239817</c:v>
                </c:pt>
                <c:pt idx="224">
                  <c:v>3.910231996278338</c:v>
                </c:pt>
                <c:pt idx="225">
                  <c:v>3.894690251108007</c:v>
                </c:pt>
                <c:pt idx="226">
                  <c:v>3.896118795045653</c:v>
                </c:pt>
                <c:pt idx="227">
                  <c:v>3.893738450901201</c:v>
                </c:pt>
                <c:pt idx="228">
                  <c:v>3.909522506785512</c:v>
                </c:pt>
                <c:pt idx="229">
                  <c:v>3.891369782102711</c:v>
                </c:pt>
                <c:pt idx="230">
                  <c:v>3.881213575540256</c:v>
                </c:pt>
                <c:pt idx="231">
                  <c:v>3.869594904100255</c:v>
                </c:pt>
                <c:pt idx="232">
                  <c:v>3.832539326364828</c:v>
                </c:pt>
                <c:pt idx="233">
                  <c:v>3.839340209535804</c:v>
                </c:pt>
                <c:pt idx="234">
                  <c:v>3.903000424082284</c:v>
                </c:pt>
                <c:pt idx="235">
                  <c:v>3.841603592360851</c:v>
                </c:pt>
                <c:pt idx="236">
                  <c:v>3.827499814425652</c:v>
                </c:pt>
                <c:pt idx="237">
                  <c:v>3.910205730183289</c:v>
                </c:pt>
                <c:pt idx="238">
                  <c:v>3.85876844691358</c:v>
                </c:pt>
                <c:pt idx="239">
                  <c:v>3.85432768277257</c:v>
                </c:pt>
                <c:pt idx="240">
                  <c:v>3.86773991755139</c:v>
                </c:pt>
                <c:pt idx="241">
                  <c:v>3.841509167590213</c:v>
                </c:pt>
                <c:pt idx="242">
                  <c:v>3.829831550746203</c:v>
                </c:pt>
                <c:pt idx="243">
                  <c:v>3.880502797136764</c:v>
                </c:pt>
                <c:pt idx="244">
                  <c:v>3.870018378279768</c:v>
                </c:pt>
                <c:pt idx="245">
                  <c:v>3.854293616112721</c:v>
                </c:pt>
                <c:pt idx="246">
                  <c:v>3.833591894268382</c:v>
                </c:pt>
                <c:pt idx="247">
                  <c:v>3.88055155899829</c:v>
                </c:pt>
                <c:pt idx="248">
                  <c:v>3.899725797499578</c:v>
                </c:pt>
                <c:pt idx="249">
                  <c:v>3.856710163207995</c:v>
                </c:pt>
                <c:pt idx="250">
                  <c:v>3.855672834724638</c:v>
                </c:pt>
                <c:pt idx="251">
                  <c:v>3.849815731487653</c:v>
                </c:pt>
                <c:pt idx="252">
                  <c:v>3.86553587318116</c:v>
                </c:pt>
                <c:pt idx="253">
                  <c:v>3.897566385237283</c:v>
                </c:pt>
                <c:pt idx="254">
                  <c:v>3.870694241897164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198488"/>
        <c:axId val="2097204872"/>
      </c:scatterChart>
      <c:valAx>
        <c:axId val="2097198488"/>
        <c:scaling>
          <c:orientation val="minMax"/>
          <c:max val="5300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200" i="1"/>
                  <a:t>t</a:t>
                </a:r>
                <a:r>
                  <a:rPr lang="fr-FR" sz="1200"/>
                  <a:t>  (ms)</a:t>
                </a:r>
              </a:p>
            </c:rich>
          </c:tx>
          <c:layout>
            <c:manualLayout>
              <c:xMode val="edge"/>
              <c:yMode val="edge"/>
              <c:x val="0.457279103956942"/>
              <c:y val="0.9250016872890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97204872"/>
        <c:crosses val="autoZero"/>
        <c:crossBetween val="midCat"/>
      </c:valAx>
      <c:valAx>
        <c:axId val="2097204872"/>
        <c:scaling>
          <c:orientation val="minMax"/>
          <c:max val="4.5"/>
          <c:min val="3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97198488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New York"/>
                <a:ea typeface="New York"/>
                <a:cs typeface="New York"/>
              </a:defRPr>
            </a:pPr>
            <a:endParaRPr lang="fr-FR"/>
          </a:p>
        </c:txPr>
      </c:legendEntry>
      <c:layout>
        <c:manualLayout>
          <c:xMode val="edge"/>
          <c:yMode val="edge"/>
          <c:x val="0.0680380535325296"/>
          <c:y val="0.0392857827946826"/>
          <c:w val="0.294304046646068"/>
          <c:h val="0.06071439159178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New York"/>
              <a:ea typeface="New York"/>
              <a:cs typeface="New York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53798110148497"/>
          <c:y val="0.142857424071991"/>
          <c:w val="0.917722582531795"/>
          <c:h val="0.760715691788526"/>
        </c:manualLayout>
      </c:layout>
      <c:scatterChart>
        <c:scatterStyle val="lineMarker"/>
        <c:varyColors val="0"/>
        <c:ser>
          <c:idx val="1"/>
          <c:order val="0"/>
          <c:tx>
            <c:strRef>
              <c:f>'E-Méca'!$K$3</c:f>
              <c:strCache>
                <c:ptCount val="1"/>
                <c:pt idx="0">
                  <c:v>Em (mJ)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rgbClr val="0000FF"/>
              </a:solidFill>
              <a:ln>
                <a:solidFill>
                  <a:srgbClr val="003366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1"/>
            <c:trendlineLbl>
              <c:layout>
                <c:manualLayout>
                  <c:x val="0.0378670387720522"/>
                  <c:y val="-0.31761811023622"/>
                </c:manualLayout>
              </c:layout>
              <c:numFmt formatCode="#,##0.00000" sourceLinked="0"/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fr-FR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'E-Méca'!$L$6:$L$260</c:f>
                <c:numCache>
                  <c:formatCode>General</c:formatCode>
                  <c:ptCount val="255"/>
                  <c:pt idx="0">
                    <c:v>6.052466343542594</c:v>
                  </c:pt>
                  <c:pt idx="1">
                    <c:v>6.131580298774582</c:v>
                  </c:pt>
                  <c:pt idx="2">
                    <c:v>6.075058374899289</c:v>
                  </c:pt>
                  <c:pt idx="3">
                    <c:v>6.270284029348794</c:v>
                  </c:pt>
                  <c:pt idx="4">
                    <c:v>6.063450111403463</c:v>
                  </c:pt>
                  <c:pt idx="5">
                    <c:v>5.894826724041254</c:v>
                  </c:pt>
                  <c:pt idx="6">
                    <c:v>5.939522675709504</c:v>
                  </c:pt>
                  <c:pt idx="7">
                    <c:v>5.642256787447611</c:v>
                  </c:pt>
                  <c:pt idx="8">
                    <c:v>4.877325178776152</c:v>
                  </c:pt>
                  <c:pt idx="9">
                    <c:v>4.302097856307916</c:v>
                  </c:pt>
                  <c:pt idx="10">
                    <c:v>5.072063397040718</c:v>
                  </c:pt>
                  <c:pt idx="11">
                    <c:v>5.58582380441297</c:v>
                  </c:pt>
                  <c:pt idx="12">
                    <c:v>5.976716716126552</c:v>
                  </c:pt>
                  <c:pt idx="13">
                    <c:v>5.866410493827596</c:v>
                  </c:pt>
                  <c:pt idx="14">
                    <c:v>5.968924771098932</c:v>
                  </c:pt>
                  <c:pt idx="15">
                    <c:v>6.36014749334379</c:v>
                  </c:pt>
                  <c:pt idx="16">
                    <c:v>6.04370801145278</c:v>
                  </c:pt>
                  <c:pt idx="17">
                    <c:v>6.066946156785685</c:v>
                  </c:pt>
                  <c:pt idx="18">
                    <c:v>5.785513417302945</c:v>
                  </c:pt>
                  <c:pt idx="19">
                    <c:v>5.264067649550663</c:v>
                  </c:pt>
                  <c:pt idx="20">
                    <c:v>4.768834366942187</c:v>
                  </c:pt>
                  <c:pt idx="21">
                    <c:v>4.366939775051382</c:v>
                  </c:pt>
                  <c:pt idx="22">
                    <c:v>4.887196634752501</c:v>
                  </c:pt>
                  <c:pt idx="23">
                    <c:v>5.554116913030555</c:v>
                  </c:pt>
                  <c:pt idx="24">
                    <c:v>6.010644783839186</c:v>
                  </c:pt>
                  <c:pt idx="25">
                    <c:v>6.068173200779133</c:v>
                  </c:pt>
                  <c:pt idx="26">
                    <c:v>5.96007909185767</c:v>
                  </c:pt>
                  <c:pt idx="27">
                    <c:v>6.116082145045689</c:v>
                  </c:pt>
                  <c:pt idx="28">
                    <c:v>5.949185672600715</c:v>
                  </c:pt>
                  <c:pt idx="29">
                    <c:v>6.10152091558024</c:v>
                  </c:pt>
                  <c:pt idx="30">
                    <c:v>5.75067899361552</c:v>
                  </c:pt>
                  <c:pt idx="31">
                    <c:v>5.273324814194584</c:v>
                  </c:pt>
                  <c:pt idx="32">
                    <c:v>4.9060720279931</c:v>
                  </c:pt>
                  <c:pt idx="33">
                    <c:v>4.411775984107728</c:v>
                  </c:pt>
                  <c:pt idx="34">
                    <c:v>4.946909538762209</c:v>
                  </c:pt>
                  <c:pt idx="35">
                    <c:v>5.60544415346551</c:v>
                  </c:pt>
                  <c:pt idx="36">
                    <c:v>5.687614465382505</c:v>
                  </c:pt>
                  <c:pt idx="37">
                    <c:v>5.94842982989317</c:v>
                  </c:pt>
                  <c:pt idx="38">
                    <c:v>6.101235542554098</c:v>
                  </c:pt>
                  <c:pt idx="39">
                    <c:v>6.358507604690211</c:v>
                  </c:pt>
                  <c:pt idx="40">
                    <c:v>6.223319561712355</c:v>
                  </c:pt>
                  <c:pt idx="41">
                    <c:v>5.990389209664161</c:v>
                  </c:pt>
                  <c:pt idx="42">
                    <c:v>5.620730768347157</c:v>
                  </c:pt>
                  <c:pt idx="43">
                    <c:v>5.4022640939417</c:v>
                  </c:pt>
                  <c:pt idx="44">
                    <c:v>4.8688438852991</c:v>
                  </c:pt>
                  <c:pt idx="45">
                    <c:v>4.344615477447299</c:v>
                  </c:pt>
                  <c:pt idx="46">
                    <c:v>4.949154888936666</c:v>
                  </c:pt>
                  <c:pt idx="47">
                    <c:v>5.56626677686461</c:v>
                  </c:pt>
                  <c:pt idx="48">
                    <c:v>5.721542533095139</c:v>
                  </c:pt>
                  <c:pt idx="49">
                    <c:v>6.172484477539584</c:v>
                  </c:pt>
                  <c:pt idx="50">
                    <c:v>6.017346865051429</c:v>
                  </c:pt>
                  <c:pt idx="51">
                    <c:v>5.657847402386708</c:v>
                  </c:pt>
                  <c:pt idx="52">
                    <c:v>5.885680446400635</c:v>
                  </c:pt>
                  <c:pt idx="53">
                    <c:v>6.263838727660517</c:v>
                  </c:pt>
                  <c:pt idx="54">
                    <c:v>5.68178582189835</c:v>
                  </c:pt>
                  <c:pt idx="55">
                    <c:v>5.382643744889158</c:v>
                  </c:pt>
                  <c:pt idx="56">
                    <c:v>4.844239220784755</c:v>
                  </c:pt>
                  <c:pt idx="57">
                    <c:v>4.344615477447299</c:v>
                  </c:pt>
                  <c:pt idx="58">
                    <c:v>4.844239220784755</c:v>
                  </c:pt>
                  <c:pt idx="59">
                    <c:v>5.382643744889158</c:v>
                  </c:pt>
                  <c:pt idx="60">
                    <c:v>5.68178582189835</c:v>
                  </c:pt>
                  <c:pt idx="61">
                    <c:v>5.94842982989317</c:v>
                  </c:pt>
                  <c:pt idx="62">
                    <c:v>5.800104299736203</c:v>
                  </c:pt>
                  <c:pt idx="63">
                    <c:v>5.917133209504729</c:v>
                  </c:pt>
                  <c:pt idx="64">
                    <c:v>6.017346865051429</c:v>
                  </c:pt>
                  <c:pt idx="65">
                    <c:v>5.955898008203084</c:v>
                  </c:pt>
                  <c:pt idx="66">
                    <c:v>6.077817343335828</c:v>
                  </c:pt>
                  <c:pt idx="67">
                    <c:v>5.562384127005733</c:v>
                  </c:pt>
                  <c:pt idx="68">
                    <c:v>4.532236709797225</c:v>
                  </c:pt>
                  <c:pt idx="69">
                    <c:v>4.278017958865448</c:v>
                  </c:pt>
                  <c:pt idx="70">
                    <c:v>4.761607253778707</c:v>
                  </c:pt>
                  <c:pt idx="71">
                    <c:v>5.444472343354051</c:v>
                  </c:pt>
                  <c:pt idx="72">
                    <c:v>5.50130191103262</c:v>
                  </c:pt>
                  <c:pt idx="73">
                    <c:v>5.701970747380853</c:v>
                  </c:pt>
                  <c:pt idx="74">
                    <c:v>5.99615232061584</c:v>
                  </c:pt>
                  <c:pt idx="75">
                    <c:v>6.224267048891843</c:v>
                  </c:pt>
                  <c:pt idx="76">
                    <c:v>5.91221501623006</c:v>
                  </c:pt>
                  <c:pt idx="77">
                    <c:v>5.969532809815988</c:v>
                  </c:pt>
                  <c:pt idx="78">
                    <c:v>5.836183188732393</c:v>
                  </c:pt>
                  <c:pt idx="79">
                    <c:v>5.283199794568646</c:v>
                  </c:pt>
                  <c:pt idx="80">
                    <c:v>4.700891064836024</c:v>
                  </c:pt>
                  <c:pt idx="81">
                    <c:v>4.25140739143992</c:v>
                  </c:pt>
                  <c:pt idx="82">
                    <c:v>4.761607253778707</c:v>
                  </c:pt>
                  <c:pt idx="83">
                    <c:v>5.165649546288169</c:v>
                  </c:pt>
                  <c:pt idx="84">
                    <c:v>5.659620727674936</c:v>
                  </c:pt>
                  <c:pt idx="85">
                    <c:v>5.701970747380853</c:v>
                  </c:pt>
                  <c:pt idx="86">
                    <c:v>5.728398142313448</c:v>
                  </c:pt>
                  <c:pt idx="87">
                    <c:v>6.270284029348794</c:v>
                  </c:pt>
                  <c:pt idx="88">
                    <c:v>6.017346865051429</c:v>
                  </c:pt>
                  <c:pt idx="89">
                    <c:v>5.80430548012351</c:v>
                  </c:pt>
                  <c:pt idx="90">
                    <c:v>5.580391902112253</c:v>
                  </c:pt>
                  <c:pt idx="91">
                    <c:v>5.266252317271489</c:v>
                  </c:pt>
                  <c:pt idx="92">
                    <c:v>4.798096367393661</c:v>
                  </c:pt>
                  <c:pt idx="93">
                    <c:v>4.255943952573954</c:v>
                  </c:pt>
                  <c:pt idx="94">
                    <c:v>4.522024704838836</c:v>
                  </c:pt>
                  <c:pt idx="95">
                    <c:v>5.060594985422863</c:v>
                  </c:pt>
                  <c:pt idx="96">
                    <c:v>5.642429762636532</c:v>
                  </c:pt>
                  <c:pt idx="97">
                    <c:v>5.976332945277785</c:v>
                  </c:pt>
                  <c:pt idx="98">
                    <c:v>5.939778950183092</c:v>
                  </c:pt>
                  <c:pt idx="99">
                    <c:v>5.917133209504729</c:v>
                  </c:pt>
                  <c:pt idx="100">
                    <c:v>5.94274760344412</c:v>
                  </c:pt>
                  <c:pt idx="101">
                    <c:v>5.756019580572826</c:v>
                  </c:pt>
                  <c:pt idx="102">
                    <c:v>5.434486845694856</c:v>
                  </c:pt>
                  <c:pt idx="103">
                    <c:v>5.398928593942236</c:v>
                  </c:pt>
                  <c:pt idx="104">
                    <c:v>4.819166994999933</c:v>
                  </c:pt>
                  <c:pt idx="105">
                    <c:v>4.196253721054832</c:v>
                  </c:pt>
                  <c:pt idx="106">
                    <c:v>4.17477747357133</c:v>
                  </c:pt>
                  <c:pt idx="107">
                    <c:v>4.661911467480256</c:v>
                  </c:pt>
                  <c:pt idx="108">
                    <c:v>5.204826922889069</c:v>
                  </c:pt>
                  <c:pt idx="109">
                    <c:v>5.698912022334919</c:v>
                  </c:pt>
                  <c:pt idx="110">
                    <c:v>5.715887338466124</c:v>
                  </c:pt>
                  <c:pt idx="111">
                    <c:v>5.782956682912674</c:v>
                  </c:pt>
                  <c:pt idx="112">
                    <c:v>6.00180342540434</c:v>
                  </c:pt>
                  <c:pt idx="113">
                    <c:v>5.729866188625092</c:v>
                  </c:pt>
                  <c:pt idx="114">
                    <c:v>5.68927392344867</c:v>
                  </c:pt>
                  <c:pt idx="115">
                    <c:v>5.514098850375896</c:v>
                  </c:pt>
                  <c:pt idx="116">
                    <c:v>5.240188470583713</c:v>
                  </c:pt>
                  <c:pt idx="117">
                    <c:v>4.776543826729192</c:v>
                  </c:pt>
                  <c:pt idx="118">
                    <c:v>4.05684969800692</c:v>
                  </c:pt>
                  <c:pt idx="119">
                    <c:v>4.468647936611775</c:v>
                  </c:pt>
                  <c:pt idx="120">
                    <c:v>5.185206573836528</c:v>
                  </c:pt>
                  <c:pt idx="121">
                    <c:v>5.496288366428471</c:v>
                  </c:pt>
                  <c:pt idx="122">
                    <c:v>5.743930127151845</c:v>
                  </c:pt>
                  <c:pt idx="123">
                    <c:v>5.763619297631289</c:v>
                  </c:pt>
                  <c:pt idx="124">
                    <c:v>5.834669209504728</c:v>
                  </c:pt>
                  <c:pt idx="125">
                    <c:v>5.860242159087202</c:v>
                  </c:pt>
                  <c:pt idx="126">
                    <c:v>5.68927392344867</c:v>
                  </c:pt>
                  <c:pt idx="127">
                    <c:v>5.570916941442816</c:v>
                  </c:pt>
                  <c:pt idx="128">
                    <c:v>5.208913254315666</c:v>
                  </c:pt>
                  <c:pt idx="129">
                    <c:v>4.755724673928684</c:v>
                  </c:pt>
                  <c:pt idx="130">
                    <c:v>4.053754744469931</c:v>
                  </c:pt>
                  <c:pt idx="131">
                    <c:v>4.585425049211025</c:v>
                  </c:pt>
                  <c:pt idx="132">
                    <c:v>5.021417608821964</c:v>
                  </c:pt>
                  <c:pt idx="133">
                    <c:v>5.416851893990236</c:v>
                  </c:pt>
                  <c:pt idx="134">
                    <c:v>6.018710215231516</c:v>
                  </c:pt>
                  <c:pt idx="135">
                    <c:v>5.902966455205101</c:v>
                  </c:pt>
                  <c:pt idx="136">
                    <c:v>5.573917880964622</c:v>
                  </c:pt>
                  <c:pt idx="137">
                    <c:v>5.625426800456148</c:v>
                  </c:pt>
                  <c:pt idx="138">
                    <c:v>5.83640929677251</c:v>
                  </c:pt>
                  <c:pt idx="139">
                    <c:v>5.481344793073515</c:v>
                  </c:pt>
                  <c:pt idx="140">
                    <c:v>5.285204130118931</c:v>
                  </c:pt>
                  <c:pt idx="141">
                    <c:v>4.694424099204561</c:v>
                  </c:pt>
                  <c:pt idx="142">
                    <c:v>4.113690136172956</c:v>
                  </c:pt>
                  <c:pt idx="143">
                    <c:v>5.483523051291598</c:v>
                  </c:pt>
                  <c:pt idx="144">
                    <c:v>5.402749225465268</c:v>
                  </c:pt>
                  <c:pt idx="145">
                    <c:v>5.95660520152743</c:v>
                  </c:pt>
                  <c:pt idx="146">
                    <c:v>5.874429509458887</c:v>
                  </c:pt>
                  <c:pt idx="147">
                    <c:v>5.445482227660517</c:v>
                  </c:pt>
                  <c:pt idx="148">
                    <c:v>5.50465556099385</c:v>
                  </c:pt>
                  <c:pt idx="149">
                    <c:v>5.562890197345297</c:v>
                  </c:pt>
                  <c:pt idx="150">
                    <c:v>5.661985807000455</c:v>
                  </c:pt>
                  <c:pt idx="151">
                    <c:v>5.271884324091417</c:v>
                  </c:pt>
                  <c:pt idx="152">
                    <c:v>4.611525038506395</c:v>
                  </c:pt>
                  <c:pt idx="153">
                    <c:v>3.970992480651783</c:v>
                  </c:pt>
                  <c:pt idx="154">
                    <c:v>4.382166329474107</c:v>
                  </c:pt>
                  <c:pt idx="155">
                    <c:v>5.040974636370323</c:v>
                  </c:pt>
                  <c:pt idx="156">
                    <c:v>5.56492258669982</c:v>
                  </c:pt>
                  <c:pt idx="157">
                    <c:v>5.622666105236262</c:v>
                  </c:pt>
                  <c:pt idx="158">
                    <c:v>5.567259418785757</c:v>
                  </c:pt>
                  <c:pt idx="159">
                    <c:v>5.790902542838062</c:v>
                  </c:pt>
                  <c:pt idx="160">
                    <c:v>5.682615361038884</c:v>
                  </c:pt>
                  <c:pt idx="161">
                    <c:v>5.67335460190337</c:v>
                  </c:pt>
                  <c:pt idx="162">
                    <c:v>5.37622367301306</c:v>
                  </c:pt>
                  <c:pt idx="163">
                    <c:v>5.058808521551126</c:v>
                  </c:pt>
                  <c:pt idx="164">
                    <c:v>4.736444614401024</c:v>
                  </c:pt>
                  <c:pt idx="165">
                    <c:v>3.927784202393193</c:v>
                  </c:pt>
                  <c:pt idx="166">
                    <c:v>4.305235074157019</c:v>
                  </c:pt>
                  <c:pt idx="167">
                    <c:v>5.021417608821964</c:v>
                  </c:pt>
                  <c:pt idx="168">
                    <c:v>5.419875425901837</c:v>
                  </c:pt>
                  <c:pt idx="169">
                    <c:v>5.636791922434966</c:v>
                  </c:pt>
                  <c:pt idx="170">
                    <c:v>5.610531458803397</c:v>
                  </c:pt>
                  <c:pt idx="171">
                    <c:v>5.659881051696329</c:v>
                  </c:pt>
                  <c:pt idx="172">
                    <c:v>5.617912053378415</c:v>
                  </c:pt>
                  <c:pt idx="173">
                    <c:v>5.476309339723194</c:v>
                  </c:pt>
                  <c:pt idx="174">
                    <c:v>5.441477716187364</c:v>
                  </c:pt>
                  <c:pt idx="175">
                    <c:v>5.12760969254719</c:v>
                  </c:pt>
                  <c:pt idx="176">
                    <c:v>4.611753209801644</c:v>
                  </c:pt>
                  <c:pt idx="177">
                    <c:v>3.913199239843748</c:v>
                  </c:pt>
                  <c:pt idx="178">
                    <c:v>4.183747798467452</c:v>
                  </c:pt>
                  <c:pt idx="179">
                    <c:v>4.873538918443511</c:v>
                  </c:pt>
                  <c:pt idx="180">
                    <c:v>5.526773050965335</c:v>
                  </c:pt>
                  <c:pt idx="181">
                    <c:v>5.47155897286022</c:v>
                  </c:pt>
                  <c:pt idx="182">
                    <c:v>5.672074012787015</c:v>
                  </c:pt>
                  <c:pt idx="183">
                    <c:v>6.049794554240859</c:v>
                  </c:pt>
                  <c:pt idx="184">
                    <c:v>5.48947640007431</c:v>
                  </c:pt>
                  <c:pt idx="185">
                    <c:v>5.257282680816274</c:v>
                  </c:pt>
                  <c:pt idx="186">
                    <c:v>5.451179388755842</c:v>
                  </c:pt>
                  <c:pt idx="187">
                    <c:v>5.14121162430541</c:v>
                  </c:pt>
                  <c:pt idx="188">
                    <c:v>4.529903420848376</c:v>
                  </c:pt>
                  <c:pt idx="189">
                    <c:v>3.958264129876248</c:v>
                  </c:pt>
                  <c:pt idx="190">
                    <c:v>4.289414984060436</c:v>
                  </c:pt>
                  <c:pt idx="191">
                    <c:v>5.244149086631099</c:v>
                  </c:pt>
                  <c:pt idx="192">
                    <c:v>5.2394021229584</c:v>
                  </c:pt>
                  <c:pt idx="193">
                    <c:v>5.426674221394713</c:v>
                  </c:pt>
                  <c:pt idx="194">
                    <c:v>5.640878044709541</c:v>
                  </c:pt>
                  <c:pt idx="195">
                    <c:v>5.647069795286073</c:v>
                  </c:pt>
                  <c:pt idx="196">
                    <c:v>5.596313903691894</c:v>
                  </c:pt>
                  <c:pt idx="197">
                    <c:v>5.512275614411141</c:v>
                  </c:pt>
                  <c:pt idx="198">
                    <c:v>5.352959061991589</c:v>
                  </c:pt>
                  <c:pt idx="199">
                    <c:v>5.173772801163586</c:v>
                  </c:pt>
                  <c:pt idx="200">
                    <c:v>4.611753209801644</c:v>
                  </c:pt>
                  <c:pt idx="201">
                    <c:v>3.838201293130559</c:v>
                  </c:pt>
                  <c:pt idx="202">
                    <c:v>4.174775066466466</c:v>
                  </c:pt>
                  <c:pt idx="203">
                    <c:v>4.84163036378921</c:v>
                  </c:pt>
                  <c:pt idx="204">
                    <c:v>5.202764314790726</c:v>
                  </c:pt>
                  <c:pt idx="205">
                    <c:v>5.426674221394713</c:v>
                  </c:pt>
                  <c:pt idx="206">
                    <c:v>5.77897146908206</c:v>
                  </c:pt>
                  <c:pt idx="207">
                    <c:v>5.594854521958425</c:v>
                  </c:pt>
                  <c:pt idx="208">
                    <c:v>5.327183567399779</c:v>
                  </c:pt>
                  <c:pt idx="209">
                    <c:v>5.548871242908515</c:v>
                  </c:pt>
                  <c:pt idx="210">
                    <c:v>5.337208137880754</c:v>
                  </c:pt>
                  <c:pt idx="211">
                    <c:v>4.985287060341088</c:v>
                  </c:pt>
                  <c:pt idx="212">
                    <c:v>4.614742064378504</c:v>
                  </c:pt>
                  <c:pt idx="213">
                    <c:v>3.870565876463892</c:v>
                  </c:pt>
                  <c:pt idx="214">
                    <c:v>4.109738384918847</c:v>
                  </c:pt>
                  <c:pt idx="215">
                    <c:v>4.834361541842612</c:v>
                  </c:pt>
                  <c:pt idx="216">
                    <c:v>5.38227588774804</c:v>
                  </c:pt>
                  <c:pt idx="217">
                    <c:v>5.412409838076343</c:v>
                  </c:pt>
                  <c:pt idx="218">
                    <c:v>5.472336840768369</c:v>
                  </c:pt>
                  <c:pt idx="219">
                    <c:v>5.573622331482234</c:v>
                  </c:pt>
                  <c:pt idx="220">
                    <c:v>5.132406868354708</c:v>
                  </c:pt>
                  <c:pt idx="221">
                    <c:v>5.464301838702908</c:v>
                  </c:pt>
                  <c:pt idx="222">
                    <c:v>5.550803449434108</c:v>
                  </c:pt>
                  <c:pt idx="223">
                    <c:v>4.981078757137154</c:v>
                  </c:pt>
                  <c:pt idx="224">
                    <c:v>4.657319137039024</c:v>
                  </c:pt>
                  <c:pt idx="225">
                    <c:v>4.011072169120572</c:v>
                  </c:pt>
                  <c:pt idx="226">
                    <c:v>3.891944234153739</c:v>
                  </c:pt>
                  <c:pt idx="227">
                    <c:v>4.208275875834544</c:v>
                  </c:pt>
                  <c:pt idx="228">
                    <c:v>4.861060670880184</c:v>
                  </c:pt>
                  <c:pt idx="229">
                    <c:v>5.25652832339497</c:v>
                  </c:pt>
                  <c:pt idx="230">
                    <c:v>5.485823356178591</c:v>
                  </c:pt>
                  <c:pt idx="231">
                    <c:v>5.514388788000502</c:v>
                  </c:pt>
                  <c:pt idx="232">
                    <c:v>5.38048337051766</c:v>
                  </c:pt>
                  <c:pt idx="233">
                    <c:v>5.377767816708584</c:v>
                  </c:pt>
                  <c:pt idx="234">
                    <c:v>5.636044099123938</c:v>
                  </c:pt>
                  <c:pt idx="235">
                    <c:v>5.224580243928344</c:v>
                  </c:pt>
                  <c:pt idx="236">
                    <c:v>4.844922768301044</c:v>
                  </c:pt>
                  <c:pt idx="237">
                    <c:v>4.68025322068336</c:v>
                  </c:pt>
                  <c:pt idx="238">
                    <c:v>3.785456696081472</c:v>
                  </c:pt>
                  <c:pt idx="239">
                    <c:v>4.047469683341445</c:v>
                  </c:pt>
                  <c:pt idx="240">
                    <c:v>4.684846423215511</c:v>
                  </c:pt>
                  <c:pt idx="241">
                    <c:v>5.043542986067068</c:v>
                  </c:pt>
                  <c:pt idx="242">
                    <c:v>5.279951364636553</c:v>
                  </c:pt>
                  <c:pt idx="243">
                    <c:v>5.55616681182353</c:v>
                  </c:pt>
                  <c:pt idx="244">
                    <c:v>5.504059547631289</c:v>
                  </c:pt>
                  <c:pt idx="245">
                    <c:v>5.429469345007455</c:v>
                  </c:pt>
                  <c:pt idx="246">
                    <c:v>5.377502725536193</c:v>
                  </c:pt>
                  <c:pt idx="247">
                    <c:v>5.415558354600083</c:v>
                  </c:pt>
                  <c:pt idx="248">
                    <c:v>5.118919368653277</c:v>
                  </c:pt>
                  <c:pt idx="249">
                    <c:v>4.429588933474638</c:v>
                  </c:pt>
                  <c:pt idx="250">
                    <c:v>3.799962595463837</c:v>
                  </c:pt>
                  <c:pt idx="251">
                    <c:v>3.975939691915948</c:v>
                  </c:pt>
                  <c:pt idx="252">
                    <c:v>4.633991624691996</c:v>
                  </c:pt>
                  <c:pt idx="253">
                    <c:v>5.254531286071329</c:v>
                  </c:pt>
                  <c:pt idx="254">
                    <c:v>5.441007628663922</c:v>
                  </c:pt>
                </c:numCache>
              </c:numRef>
            </c:plus>
            <c:minus>
              <c:numRef>
                <c:f>'E-Méca'!$L$6:$L$260</c:f>
                <c:numCache>
                  <c:formatCode>General</c:formatCode>
                  <c:ptCount val="255"/>
                  <c:pt idx="0">
                    <c:v>6.052466343542594</c:v>
                  </c:pt>
                  <c:pt idx="1">
                    <c:v>6.131580298774582</c:v>
                  </c:pt>
                  <c:pt idx="2">
                    <c:v>6.075058374899289</c:v>
                  </c:pt>
                  <c:pt idx="3">
                    <c:v>6.270284029348794</c:v>
                  </c:pt>
                  <c:pt idx="4">
                    <c:v>6.063450111403463</c:v>
                  </c:pt>
                  <c:pt idx="5">
                    <c:v>5.894826724041254</c:v>
                  </c:pt>
                  <c:pt idx="6">
                    <c:v>5.939522675709504</c:v>
                  </c:pt>
                  <c:pt idx="7">
                    <c:v>5.642256787447611</c:v>
                  </c:pt>
                  <c:pt idx="8">
                    <c:v>4.877325178776152</c:v>
                  </c:pt>
                  <c:pt idx="9">
                    <c:v>4.302097856307916</c:v>
                  </c:pt>
                  <c:pt idx="10">
                    <c:v>5.072063397040718</c:v>
                  </c:pt>
                  <c:pt idx="11">
                    <c:v>5.58582380441297</c:v>
                  </c:pt>
                  <c:pt idx="12">
                    <c:v>5.976716716126552</c:v>
                  </c:pt>
                  <c:pt idx="13">
                    <c:v>5.866410493827596</c:v>
                  </c:pt>
                  <c:pt idx="14">
                    <c:v>5.968924771098932</c:v>
                  </c:pt>
                  <c:pt idx="15">
                    <c:v>6.36014749334379</c:v>
                  </c:pt>
                  <c:pt idx="16">
                    <c:v>6.04370801145278</c:v>
                  </c:pt>
                  <c:pt idx="17">
                    <c:v>6.066946156785685</c:v>
                  </c:pt>
                  <c:pt idx="18">
                    <c:v>5.785513417302945</c:v>
                  </c:pt>
                  <c:pt idx="19">
                    <c:v>5.264067649550663</c:v>
                  </c:pt>
                  <c:pt idx="20">
                    <c:v>4.768834366942187</c:v>
                  </c:pt>
                  <c:pt idx="21">
                    <c:v>4.366939775051382</c:v>
                  </c:pt>
                  <c:pt idx="22">
                    <c:v>4.887196634752501</c:v>
                  </c:pt>
                  <c:pt idx="23">
                    <c:v>5.554116913030555</c:v>
                  </c:pt>
                  <c:pt idx="24">
                    <c:v>6.010644783839186</c:v>
                  </c:pt>
                  <c:pt idx="25">
                    <c:v>6.068173200779133</c:v>
                  </c:pt>
                  <c:pt idx="26">
                    <c:v>5.96007909185767</c:v>
                  </c:pt>
                  <c:pt idx="27">
                    <c:v>6.116082145045689</c:v>
                  </c:pt>
                  <c:pt idx="28">
                    <c:v>5.949185672600715</c:v>
                  </c:pt>
                  <c:pt idx="29">
                    <c:v>6.10152091558024</c:v>
                  </c:pt>
                  <c:pt idx="30">
                    <c:v>5.75067899361552</c:v>
                  </c:pt>
                  <c:pt idx="31">
                    <c:v>5.273324814194584</c:v>
                  </c:pt>
                  <c:pt idx="32">
                    <c:v>4.9060720279931</c:v>
                  </c:pt>
                  <c:pt idx="33">
                    <c:v>4.411775984107728</c:v>
                  </c:pt>
                  <c:pt idx="34">
                    <c:v>4.946909538762209</c:v>
                  </c:pt>
                  <c:pt idx="35">
                    <c:v>5.60544415346551</c:v>
                  </c:pt>
                  <c:pt idx="36">
                    <c:v>5.687614465382505</c:v>
                  </c:pt>
                  <c:pt idx="37">
                    <c:v>5.94842982989317</c:v>
                  </c:pt>
                  <c:pt idx="38">
                    <c:v>6.101235542554098</c:v>
                  </c:pt>
                  <c:pt idx="39">
                    <c:v>6.358507604690211</c:v>
                  </c:pt>
                  <c:pt idx="40">
                    <c:v>6.223319561712355</c:v>
                  </c:pt>
                  <c:pt idx="41">
                    <c:v>5.990389209664161</c:v>
                  </c:pt>
                  <c:pt idx="42">
                    <c:v>5.620730768347157</c:v>
                  </c:pt>
                  <c:pt idx="43">
                    <c:v>5.4022640939417</c:v>
                  </c:pt>
                  <c:pt idx="44">
                    <c:v>4.8688438852991</c:v>
                  </c:pt>
                  <c:pt idx="45">
                    <c:v>4.344615477447299</c:v>
                  </c:pt>
                  <c:pt idx="46">
                    <c:v>4.949154888936666</c:v>
                  </c:pt>
                  <c:pt idx="47">
                    <c:v>5.56626677686461</c:v>
                  </c:pt>
                  <c:pt idx="48">
                    <c:v>5.721542533095139</c:v>
                  </c:pt>
                  <c:pt idx="49">
                    <c:v>6.172484477539584</c:v>
                  </c:pt>
                  <c:pt idx="50">
                    <c:v>6.017346865051429</c:v>
                  </c:pt>
                  <c:pt idx="51">
                    <c:v>5.657847402386708</c:v>
                  </c:pt>
                  <c:pt idx="52">
                    <c:v>5.885680446400635</c:v>
                  </c:pt>
                  <c:pt idx="53">
                    <c:v>6.263838727660517</c:v>
                  </c:pt>
                  <c:pt idx="54">
                    <c:v>5.68178582189835</c:v>
                  </c:pt>
                  <c:pt idx="55">
                    <c:v>5.382643744889158</c:v>
                  </c:pt>
                  <c:pt idx="56">
                    <c:v>4.844239220784755</c:v>
                  </c:pt>
                  <c:pt idx="57">
                    <c:v>4.344615477447299</c:v>
                  </c:pt>
                  <c:pt idx="58">
                    <c:v>4.844239220784755</c:v>
                  </c:pt>
                  <c:pt idx="59">
                    <c:v>5.382643744889158</c:v>
                  </c:pt>
                  <c:pt idx="60">
                    <c:v>5.68178582189835</c:v>
                  </c:pt>
                  <c:pt idx="61">
                    <c:v>5.94842982989317</c:v>
                  </c:pt>
                  <c:pt idx="62">
                    <c:v>5.800104299736203</c:v>
                  </c:pt>
                  <c:pt idx="63">
                    <c:v>5.917133209504729</c:v>
                  </c:pt>
                  <c:pt idx="64">
                    <c:v>6.017346865051429</c:v>
                  </c:pt>
                  <c:pt idx="65">
                    <c:v>5.955898008203084</c:v>
                  </c:pt>
                  <c:pt idx="66">
                    <c:v>6.077817343335828</c:v>
                  </c:pt>
                  <c:pt idx="67">
                    <c:v>5.562384127005733</c:v>
                  </c:pt>
                  <c:pt idx="68">
                    <c:v>4.532236709797225</c:v>
                  </c:pt>
                  <c:pt idx="69">
                    <c:v>4.278017958865448</c:v>
                  </c:pt>
                  <c:pt idx="70">
                    <c:v>4.761607253778707</c:v>
                  </c:pt>
                  <c:pt idx="71">
                    <c:v>5.444472343354051</c:v>
                  </c:pt>
                  <c:pt idx="72">
                    <c:v>5.50130191103262</c:v>
                  </c:pt>
                  <c:pt idx="73">
                    <c:v>5.701970747380853</c:v>
                  </c:pt>
                  <c:pt idx="74">
                    <c:v>5.99615232061584</c:v>
                  </c:pt>
                  <c:pt idx="75">
                    <c:v>6.224267048891843</c:v>
                  </c:pt>
                  <c:pt idx="76">
                    <c:v>5.91221501623006</c:v>
                  </c:pt>
                  <c:pt idx="77">
                    <c:v>5.969532809815988</c:v>
                  </c:pt>
                  <c:pt idx="78">
                    <c:v>5.836183188732393</c:v>
                  </c:pt>
                  <c:pt idx="79">
                    <c:v>5.283199794568646</c:v>
                  </c:pt>
                  <c:pt idx="80">
                    <c:v>4.700891064836024</c:v>
                  </c:pt>
                  <c:pt idx="81">
                    <c:v>4.25140739143992</c:v>
                  </c:pt>
                  <c:pt idx="82">
                    <c:v>4.761607253778707</c:v>
                  </c:pt>
                  <c:pt idx="83">
                    <c:v>5.165649546288169</c:v>
                  </c:pt>
                  <c:pt idx="84">
                    <c:v>5.659620727674936</c:v>
                  </c:pt>
                  <c:pt idx="85">
                    <c:v>5.701970747380853</c:v>
                  </c:pt>
                  <c:pt idx="86">
                    <c:v>5.728398142313448</c:v>
                  </c:pt>
                  <c:pt idx="87">
                    <c:v>6.270284029348794</c:v>
                  </c:pt>
                  <c:pt idx="88">
                    <c:v>6.017346865051429</c:v>
                  </c:pt>
                  <c:pt idx="89">
                    <c:v>5.80430548012351</c:v>
                  </c:pt>
                  <c:pt idx="90">
                    <c:v>5.580391902112253</c:v>
                  </c:pt>
                  <c:pt idx="91">
                    <c:v>5.266252317271489</c:v>
                  </c:pt>
                  <c:pt idx="92">
                    <c:v>4.798096367393661</c:v>
                  </c:pt>
                  <c:pt idx="93">
                    <c:v>4.255943952573954</c:v>
                  </c:pt>
                  <c:pt idx="94">
                    <c:v>4.522024704838836</c:v>
                  </c:pt>
                  <c:pt idx="95">
                    <c:v>5.060594985422863</c:v>
                  </c:pt>
                  <c:pt idx="96">
                    <c:v>5.642429762636532</c:v>
                  </c:pt>
                  <c:pt idx="97">
                    <c:v>5.976332945277785</c:v>
                  </c:pt>
                  <c:pt idx="98">
                    <c:v>5.939778950183092</c:v>
                  </c:pt>
                  <c:pt idx="99">
                    <c:v>5.917133209504729</c:v>
                  </c:pt>
                  <c:pt idx="100">
                    <c:v>5.94274760344412</c:v>
                  </c:pt>
                  <c:pt idx="101">
                    <c:v>5.756019580572826</c:v>
                  </c:pt>
                  <c:pt idx="102">
                    <c:v>5.434486845694856</c:v>
                  </c:pt>
                  <c:pt idx="103">
                    <c:v>5.398928593942236</c:v>
                  </c:pt>
                  <c:pt idx="104">
                    <c:v>4.819166994999933</c:v>
                  </c:pt>
                  <c:pt idx="105">
                    <c:v>4.196253721054832</c:v>
                  </c:pt>
                  <c:pt idx="106">
                    <c:v>4.17477747357133</c:v>
                  </c:pt>
                  <c:pt idx="107">
                    <c:v>4.661911467480256</c:v>
                  </c:pt>
                  <c:pt idx="108">
                    <c:v>5.204826922889069</c:v>
                  </c:pt>
                  <c:pt idx="109">
                    <c:v>5.698912022334919</c:v>
                  </c:pt>
                  <c:pt idx="110">
                    <c:v>5.715887338466124</c:v>
                  </c:pt>
                  <c:pt idx="111">
                    <c:v>5.782956682912674</c:v>
                  </c:pt>
                  <c:pt idx="112">
                    <c:v>6.00180342540434</c:v>
                  </c:pt>
                  <c:pt idx="113">
                    <c:v>5.729866188625092</c:v>
                  </c:pt>
                  <c:pt idx="114">
                    <c:v>5.68927392344867</c:v>
                  </c:pt>
                  <c:pt idx="115">
                    <c:v>5.514098850375896</c:v>
                  </c:pt>
                  <c:pt idx="116">
                    <c:v>5.240188470583713</c:v>
                  </c:pt>
                  <c:pt idx="117">
                    <c:v>4.776543826729192</c:v>
                  </c:pt>
                  <c:pt idx="118">
                    <c:v>4.05684969800692</c:v>
                  </c:pt>
                  <c:pt idx="119">
                    <c:v>4.468647936611775</c:v>
                  </c:pt>
                  <c:pt idx="120">
                    <c:v>5.185206573836528</c:v>
                  </c:pt>
                  <c:pt idx="121">
                    <c:v>5.496288366428471</c:v>
                  </c:pt>
                  <c:pt idx="122">
                    <c:v>5.743930127151845</c:v>
                  </c:pt>
                  <c:pt idx="123">
                    <c:v>5.763619297631289</c:v>
                  </c:pt>
                  <c:pt idx="124">
                    <c:v>5.834669209504728</c:v>
                  </c:pt>
                  <c:pt idx="125">
                    <c:v>5.860242159087202</c:v>
                  </c:pt>
                  <c:pt idx="126">
                    <c:v>5.68927392344867</c:v>
                  </c:pt>
                  <c:pt idx="127">
                    <c:v>5.570916941442816</c:v>
                  </c:pt>
                  <c:pt idx="128">
                    <c:v>5.208913254315666</c:v>
                  </c:pt>
                  <c:pt idx="129">
                    <c:v>4.755724673928684</c:v>
                  </c:pt>
                  <c:pt idx="130">
                    <c:v>4.053754744469931</c:v>
                  </c:pt>
                  <c:pt idx="131">
                    <c:v>4.585425049211025</c:v>
                  </c:pt>
                  <c:pt idx="132">
                    <c:v>5.021417608821964</c:v>
                  </c:pt>
                  <c:pt idx="133">
                    <c:v>5.416851893990236</c:v>
                  </c:pt>
                  <c:pt idx="134">
                    <c:v>6.018710215231516</c:v>
                  </c:pt>
                  <c:pt idx="135">
                    <c:v>5.902966455205101</c:v>
                  </c:pt>
                  <c:pt idx="136">
                    <c:v>5.573917880964622</c:v>
                  </c:pt>
                  <c:pt idx="137">
                    <c:v>5.625426800456148</c:v>
                  </c:pt>
                  <c:pt idx="138">
                    <c:v>5.83640929677251</c:v>
                  </c:pt>
                  <c:pt idx="139">
                    <c:v>5.481344793073515</c:v>
                  </c:pt>
                  <c:pt idx="140">
                    <c:v>5.285204130118931</c:v>
                  </c:pt>
                  <c:pt idx="141">
                    <c:v>4.694424099204561</c:v>
                  </c:pt>
                  <c:pt idx="142">
                    <c:v>4.113690136172956</c:v>
                  </c:pt>
                  <c:pt idx="143">
                    <c:v>5.483523051291598</c:v>
                  </c:pt>
                  <c:pt idx="144">
                    <c:v>5.402749225465268</c:v>
                  </c:pt>
                  <c:pt idx="145">
                    <c:v>5.95660520152743</c:v>
                  </c:pt>
                  <c:pt idx="146">
                    <c:v>5.874429509458887</c:v>
                  </c:pt>
                  <c:pt idx="147">
                    <c:v>5.445482227660517</c:v>
                  </c:pt>
                  <c:pt idx="148">
                    <c:v>5.50465556099385</c:v>
                  </c:pt>
                  <c:pt idx="149">
                    <c:v>5.562890197345297</c:v>
                  </c:pt>
                  <c:pt idx="150">
                    <c:v>5.661985807000455</c:v>
                  </c:pt>
                  <c:pt idx="151">
                    <c:v>5.271884324091417</c:v>
                  </c:pt>
                  <c:pt idx="152">
                    <c:v>4.611525038506395</c:v>
                  </c:pt>
                  <c:pt idx="153">
                    <c:v>3.970992480651783</c:v>
                  </c:pt>
                  <c:pt idx="154">
                    <c:v>4.382166329474107</c:v>
                  </c:pt>
                  <c:pt idx="155">
                    <c:v>5.040974636370323</c:v>
                  </c:pt>
                  <c:pt idx="156">
                    <c:v>5.56492258669982</c:v>
                  </c:pt>
                  <c:pt idx="157">
                    <c:v>5.622666105236262</c:v>
                  </c:pt>
                  <c:pt idx="158">
                    <c:v>5.567259418785757</c:v>
                  </c:pt>
                  <c:pt idx="159">
                    <c:v>5.790902542838062</c:v>
                  </c:pt>
                  <c:pt idx="160">
                    <c:v>5.682615361038884</c:v>
                  </c:pt>
                  <c:pt idx="161">
                    <c:v>5.67335460190337</c:v>
                  </c:pt>
                  <c:pt idx="162">
                    <c:v>5.37622367301306</c:v>
                  </c:pt>
                  <c:pt idx="163">
                    <c:v>5.058808521551126</c:v>
                  </c:pt>
                  <c:pt idx="164">
                    <c:v>4.736444614401024</c:v>
                  </c:pt>
                  <c:pt idx="165">
                    <c:v>3.927784202393193</c:v>
                  </c:pt>
                  <c:pt idx="166">
                    <c:v>4.305235074157019</c:v>
                  </c:pt>
                  <c:pt idx="167">
                    <c:v>5.021417608821964</c:v>
                  </c:pt>
                  <c:pt idx="168">
                    <c:v>5.419875425901837</c:v>
                  </c:pt>
                  <c:pt idx="169">
                    <c:v>5.636791922434966</c:v>
                  </c:pt>
                  <c:pt idx="170">
                    <c:v>5.610531458803397</c:v>
                  </c:pt>
                  <c:pt idx="171">
                    <c:v>5.659881051696329</c:v>
                  </c:pt>
                  <c:pt idx="172">
                    <c:v>5.617912053378415</c:v>
                  </c:pt>
                  <c:pt idx="173">
                    <c:v>5.476309339723194</c:v>
                  </c:pt>
                  <c:pt idx="174">
                    <c:v>5.441477716187364</c:v>
                  </c:pt>
                  <c:pt idx="175">
                    <c:v>5.12760969254719</c:v>
                  </c:pt>
                  <c:pt idx="176">
                    <c:v>4.611753209801644</c:v>
                  </c:pt>
                  <c:pt idx="177">
                    <c:v>3.913199239843748</c:v>
                  </c:pt>
                  <c:pt idx="178">
                    <c:v>4.183747798467452</c:v>
                  </c:pt>
                  <c:pt idx="179">
                    <c:v>4.873538918443511</c:v>
                  </c:pt>
                  <c:pt idx="180">
                    <c:v>5.526773050965335</c:v>
                  </c:pt>
                  <c:pt idx="181">
                    <c:v>5.47155897286022</c:v>
                  </c:pt>
                  <c:pt idx="182">
                    <c:v>5.672074012787015</c:v>
                  </c:pt>
                  <c:pt idx="183">
                    <c:v>6.049794554240859</c:v>
                  </c:pt>
                  <c:pt idx="184">
                    <c:v>5.48947640007431</c:v>
                  </c:pt>
                  <c:pt idx="185">
                    <c:v>5.257282680816274</c:v>
                  </c:pt>
                  <c:pt idx="186">
                    <c:v>5.451179388755842</c:v>
                  </c:pt>
                  <c:pt idx="187">
                    <c:v>5.14121162430541</c:v>
                  </c:pt>
                  <c:pt idx="188">
                    <c:v>4.529903420848376</c:v>
                  </c:pt>
                  <c:pt idx="189">
                    <c:v>3.958264129876248</c:v>
                  </c:pt>
                  <c:pt idx="190">
                    <c:v>4.289414984060436</c:v>
                  </c:pt>
                  <c:pt idx="191">
                    <c:v>5.244149086631099</c:v>
                  </c:pt>
                  <c:pt idx="192">
                    <c:v>5.2394021229584</c:v>
                  </c:pt>
                  <c:pt idx="193">
                    <c:v>5.426674221394713</c:v>
                  </c:pt>
                  <c:pt idx="194">
                    <c:v>5.640878044709541</c:v>
                  </c:pt>
                  <c:pt idx="195">
                    <c:v>5.647069795286073</c:v>
                  </c:pt>
                  <c:pt idx="196">
                    <c:v>5.596313903691894</c:v>
                  </c:pt>
                  <c:pt idx="197">
                    <c:v>5.512275614411141</c:v>
                  </c:pt>
                  <c:pt idx="198">
                    <c:v>5.352959061991589</c:v>
                  </c:pt>
                  <c:pt idx="199">
                    <c:v>5.173772801163586</c:v>
                  </c:pt>
                  <c:pt idx="200">
                    <c:v>4.611753209801644</c:v>
                  </c:pt>
                  <c:pt idx="201">
                    <c:v>3.838201293130559</c:v>
                  </c:pt>
                  <c:pt idx="202">
                    <c:v>4.174775066466466</c:v>
                  </c:pt>
                  <c:pt idx="203">
                    <c:v>4.84163036378921</c:v>
                  </c:pt>
                  <c:pt idx="204">
                    <c:v>5.202764314790726</c:v>
                  </c:pt>
                  <c:pt idx="205">
                    <c:v>5.426674221394713</c:v>
                  </c:pt>
                  <c:pt idx="206">
                    <c:v>5.77897146908206</c:v>
                  </c:pt>
                  <c:pt idx="207">
                    <c:v>5.594854521958425</c:v>
                  </c:pt>
                  <c:pt idx="208">
                    <c:v>5.327183567399779</c:v>
                  </c:pt>
                  <c:pt idx="209">
                    <c:v>5.548871242908515</c:v>
                  </c:pt>
                  <c:pt idx="210">
                    <c:v>5.337208137880754</c:v>
                  </c:pt>
                  <c:pt idx="211">
                    <c:v>4.985287060341088</c:v>
                  </c:pt>
                  <c:pt idx="212">
                    <c:v>4.614742064378504</c:v>
                  </c:pt>
                  <c:pt idx="213">
                    <c:v>3.870565876463892</c:v>
                  </c:pt>
                  <c:pt idx="214">
                    <c:v>4.109738384918847</c:v>
                  </c:pt>
                  <c:pt idx="215">
                    <c:v>4.834361541842612</c:v>
                  </c:pt>
                  <c:pt idx="216">
                    <c:v>5.38227588774804</c:v>
                  </c:pt>
                  <c:pt idx="217">
                    <c:v>5.412409838076343</c:v>
                  </c:pt>
                  <c:pt idx="218">
                    <c:v>5.472336840768369</c:v>
                  </c:pt>
                  <c:pt idx="219">
                    <c:v>5.573622331482234</c:v>
                  </c:pt>
                  <c:pt idx="220">
                    <c:v>5.132406868354708</c:v>
                  </c:pt>
                  <c:pt idx="221">
                    <c:v>5.464301838702908</c:v>
                  </c:pt>
                  <c:pt idx="222">
                    <c:v>5.550803449434108</c:v>
                  </c:pt>
                  <c:pt idx="223">
                    <c:v>4.981078757137154</c:v>
                  </c:pt>
                  <c:pt idx="224">
                    <c:v>4.657319137039024</c:v>
                  </c:pt>
                  <c:pt idx="225">
                    <c:v>4.011072169120572</c:v>
                  </c:pt>
                  <c:pt idx="226">
                    <c:v>3.891944234153739</c:v>
                  </c:pt>
                  <c:pt idx="227">
                    <c:v>4.208275875834544</c:v>
                  </c:pt>
                  <c:pt idx="228">
                    <c:v>4.861060670880184</c:v>
                  </c:pt>
                  <c:pt idx="229">
                    <c:v>5.25652832339497</c:v>
                  </c:pt>
                  <c:pt idx="230">
                    <c:v>5.485823356178591</c:v>
                  </c:pt>
                  <c:pt idx="231">
                    <c:v>5.514388788000502</c:v>
                  </c:pt>
                  <c:pt idx="232">
                    <c:v>5.38048337051766</c:v>
                  </c:pt>
                  <c:pt idx="233">
                    <c:v>5.377767816708584</c:v>
                  </c:pt>
                  <c:pt idx="234">
                    <c:v>5.636044099123938</c:v>
                  </c:pt>
                  <c:pt idx="235">
                    <c:v>5.224580243928344</c:v>
                  </c:pt>
                  <c:pt idx="236">
                    <c:v>4.844922768301044</c:v>
                  </c:pt>
                  <c:pt idx="237">
                    <c:v>4.68025322068336</c:v>
                  </c:pt>
                  <c:pt idx="238">
                    <c:v>3.785456696081472</c:v>
                  </c:pt>
                  <c:pt idx="239">
                    <c:v>4.047469683341445</c:v>
                  </c:pt>
                  <c:pt idx="240">
                    <c:v>4.684846423215511</c:v>
                  </c:pt>
                  <c:pt idx="241">
                    <c:v>5.043542986067068</c:v>
                  </c:pt>
                  <c:pt idx="242">
                    <c:v>5.279951364636553</c:v>
                  </c:pt>
                  <c:pt idx="243">
                    <c:v>5.55616681182353</c:v>
                  </c:pt>
                  <c:pt idx="244">
                    <c:v>5.504059547631289</c:v>
                  </c:pt>
                  <c:pt idx="245">
                    <c:v>5.429469345007455</c:v>
                  </c:pt>
                  <c:pt idx="246">
                    <c:v>5.377502725536193</c:v>
                  </c:pt>
                  <c:pt idx="247">
                    <c:v>5.415558354600083</c:v>
                  </c:pt>
                  <c:pt idx="248">
                    <c:v>5.118919368653277</c:v>
                  </c:pt>
                  <c:pt idx="249">
                    <c:v>4.429588933474638</c:v>
                  </c:pt>
                  <c:pt idx="250">
                    <c:v>3.799962595463837</c:v>
                  </c:pt>
                  <c:pt idx="251">
                    <c:v>3.975939691915948</c:v>
                  </c:pt>
                  <c:pt idx="252">
                    <c:v>4.633991624691996</c:v>
                  </c:pt>
                  <c:pt idx="253">
                    <c:v>5.254531286071329</c:v>
                  </c:pt>
                  <c:pt idx="254">
                    <c:v>5.441007628663922</c:v>
                  </c:pt>
                </c:numCache>
              </c:numRef>
            </c:minus>
            <c:spPr>
              <a:ln w="12700">
                <a:solidFill>
                  <a:srgbClr val="000000"/>
                </a:solidFill>
                <a:prstDash val="solid"/>
              </a:ln>
            </c:spPr>
          </c:errBars>
          <c:xVal>
            <c:numRef>
              <c:f>'E-Méca'!$C$6:$C$260</c:f>
              <c:numCache>
                <c:formatCode>0</c:formatCode>
                <c:ptCount val="255"/>
                <c:pt idx="0">
                  <c:v>40.0</c:v>
                </c:pt>
                <c:pt idx="1">
                  <c:v>60.0</c:v>
                </c:pt>
                <c:pt idx="2">
                  <c:v>80.0</c:v>
                </c:pt>
                <c:pt idx="3">
                  <c:v>100.0</c:v>
                </c:pt>
                <c:pt idx="4">
                  <c:v>120.0</c:v>
                </c:pt>
                <c:pt idx="5">
                  <c:v>140.0</c:v>
                </c:pt>
                <c:pt idx="6">
                  <c:v>160.0</c:v>
                </c:pt>
                <c:pt idx="7">
                  <c:v>180.0</c:v>
                </c:pt>
                <c:pt idx="8">
                  <c:v>200.0</c:v>
                </c:pt>
                <c:pt idx="9">
                  <c:v>220.0</c:v>
                </c:pt>
                <c:pt idx="10">
                  <c:v>240.0</c:v>
                </c:pt>
                <c:pt idx="11">
                  <c:v>260.0</c:v>
                </c:pt>
                <c:pt idx="12">
                  <c:v>280.0</c:v>
                </c:pt>
                <c:pt idx="13">
                  <c:v>300.0</c:v>
                </c:pt>
                <c:pt idx="14">
                  <c:v>320.0</c:v>
                </c:pt>
                <c:pt idx="15">
                  <c:v>340.0</c:v>
                </c:pt>
                <c:pt idx="16">
                  <c:v>360.0</c:v>
                </c:pt>
                <c:pt idx="17">
                  <c:v>380.0</c:v>
                </c:pt>
                <c:pt idx="18">
                  <c:v>400.0</c:v>
                </c:pt>
                <c:pt idx="19">
                  <c:v>420.0</c:v>
                </c:pt>
                <c:pt idx="20">
                  <c:v>440.0</c:v>
                </c:pt>
                <c:pt idx="21">
                  <c:v>460.0</c:v>
                </c:pt>
                <c:pt idx="22">
                  <c:v>480.0</c:v>
                </c:pt>
                <c:pt idx="23">
                  <c:v>500.0</c:v>
                </c:pt>
                <c:pt idx="24">
                  <c:v>520.0</c:v>
                </c:pt>
                <c:pt idx="25">
                  <c:v>540.0</c:v>
                </c:pt>
                <c:pt idx="26">
                  <c:v>560.0</c:v>
                </c:pt>
                <c:pt idx="27">
                  <c:v>580.0</c:v>
                </c:pt>
                <c:pt idx="28">
                  <c:v>600.0</c:v>
                </c:pt>
                <c:pt idx="29">
                  <c:v>620.0</c:v>
                </c:pt>
                <c:pt idx="30">
                  <c:v>640.0</c:v>
                </c:pt>
                <c:pt idx="31">
                  <c:v>660.0</c:v>
                </c:pt>
                <c:pt idx="32">
                  <c:v>680.0</c:v>
                </c:pt>
                <c:pt idx="33">
                  <c:v>700.0</c:v>
                </c:pt>
                <c:pt idx="34">
                  <c:v>720.0</c:v>
                </c:pt>
                <c:pt idx="35">
                  <c:v>740.0</c:v>
                </c:pt>
                <c:pt idx="36">
                  <c:v>760.0</c:v>
                </c:pt>
                <c:pt idx="37">
                  <c:v>780.0</c:v>
                </c:pt>
                <c:pt idx="38">
                  <c:v>800.0</c:v>
                </c:pt>
                <c:pt idx="39">
                  <c:v>820.0</c:v>
                </c:pt>
                <c:pt idx="40">
                  <c:v>840.0</c:v>
                </c:pt>
                <c:pt idx="41">
                  <c:v>860.0</c:v>
                </c:pt>
                <c:pt idx="42">
                  <c:v>880.0</c:v>
                </c:pt>
                <c:pt idx="43">
                  <c:v>900.0</c:v>
                </c:pt>
                <c:pt idx="44">
                  <c:v>920.0</c:v>
                </c:pt>
                <c:pt idx="45">
                  <c:v>940.0</c:v>
                </c:pt>
                <c:pt idx="46">
                  <c:v>960.0</c:v>
                </c:pt>
                <c:pt idx="47">
                  <c:v>980.0</c:v>
                </c:pt>
                <c:pt idx="48">
                  <c:v>1000.0</c:v>
                </c:pt>
                <c:pt idx="49">
                  <c:v>1020.0</c:v>
                </c:pt>
                <c:pt idx="50">
                  <c:v>1040.0</c:v>
                </c:pt>
                <c:pt idx="51">
                  <c:v>1060.0</c:v>
                </c:pt>
                <c:pt idx="52">
                  <c:v>1080.0</c:v>
                </c:pt>
                <c:pt idx="53">
                  <c:v>1100.0</c:v>
                </c:pt>
                <c:pt idx="54">
                  <c:v>1120.0</c:v>
                </c:pt>
                <c:pt idx="55">
                  <c:v>1140.0</c:v>
                </c:pt>
                <c:pt idx="56">
                  <c:v>1160.0</c:v>
                </c:pt>
                <c:pt idx="57">
                  <c:v>1180.0</c:v>
                </c:pt>
                <c:pt idx="58">
                  <c:v>1200.0</c:v>
                </c:pt>
                <c:pt idx="59">
                  <c:v>1220.0</c:v>
                </c:pt>
                <c:pt idx="60">
                  <c:v>1240.0</c:v>
                </c:pt>
                <c:pt idx="61">
                  <c:v>1260.0</c:v>
                </c:pt>
                <c:pt idx="62">
                  <c:v>1280.0</c:v>
                </c:pt>
                <c:pt idx="63">
                  <c:v>1300.0</c:v>
                </c:pt>
                <c:pt idx="64">
                  <c:v>1320.0</c:v>
                </c:pt>
                <c:pt idx="65">
                  <c:v>1340.0</c:v>
                </c:pt>
                <c:pt idx="66">
                  <c:v>1360.0</c:v>
                </c:pt>
                <c:pt idx="67">
                  <c:v>1380.0</c:v>
                </c:pt>
                <c:pt idx="68">
                  <c:v>1400.0</c:v>
                </c:pt>
                <c:pt idx="69">
                  <c:v>1420.0</c:v>
                </c:pt>
                <c:pt idx="70">
                  <c:v>1440.0</c:v>
                </c:pt>
                <c:pt idx="71">
                  <c:v>1460.0</c:v>
                </c:pt>
                <c:pt idx="72">
                  <c:v>1480.0</c:v>
                </c:pt>
                <c:pt idx="73">
                  <c:v>1500.0</c:v>
                </c:pt>
                <c:pt idx="74">
                  <c:v>1520.0</c:v>
                </c:pt>
                <c:pt idx="75">
                  <c:v>1540.0</c:v>
                </c:pt>
                <c:pt idx="76">
                  <c:v>1560.0</c:v>
                </c:pt>
                <c:pt idx="77">
                  <c:v>1580.0</c:v>
                </c:pt>
                <c:pt idx="78">
                  <c:v>1600.0</c:v>
                </c:pt>
                <c:pt idx="79">
                  <c:v>1620.0</c:v>
                </c:pt>
                <c:pt idx="80">
                  <c:v>1640.0</c:v>
                </c:pt>
                <c:pt idx="81">
                  <c:v>1660.0</c:v>
                </c:pt>
                <c:pt idx="82">
                  <c:v>1680.0</c:v>
                </c:pt>
                <c:pt idx="83">
                  <c:v>1700.0</c:v>
                </c:pt>
                <c:pt idx="84">
                  <c:v>1720.0</c:v>
                </c:pt>
                <c:pt idx="85">
                  <c:v>1740.0</c:v>
                </c:pt>
                <c:pt idx="86">
                  <c:v>1760.0</c:v>
                </c:pt>
                <c:pt idx="87">
                  <c:v>1780.0</c:v>
                </c:pt>
                <c:pt idx="88">
                  <c:v>1800.0</c:v>
                </c:pt>
                <c:pt idx="89">
                  <c:v>1820.0</c:v>
                </c:pt>
                <c:pt idx="90">
                  <c:v>1840.0</c:v>
                </c:pt>
                <c:pt idx="91">
                  <c:v>1860.0</c:v>
                </c:pt>
                <c:pt idx="92">
                  <c:v>1880.0</c:v>
                </c:pt>
                <c:pt idx="93">
                  <c:v>1900.0</c:v>
                </c:pt>
                <c:pt idx="94">
                  <c:v>1920.0</c:v>
                </c:pt>
                <c:pt idx="95">
                  <c:v>1940.0</c:v>
                </c:pt>
                <c:pt idx="96">
                  <c:v>1960.0</c:v>
                </c:pt>
                <c:pt idx="97">
                  <c:v>1980.0</c:v>
                </c:pt>
                <c:pt idx="98">
                  <c:v>2000.0</c:v>
                </c:pt>
                <c:pt idx="99">
                  <c:v>2020.0</c:v>
                </c:pt>
                <c:pt idx="100">
                  <c:v>2040.0</c:v>
                </c:pt>
                <c:pt idx="101">
                  <c:v>2060.0</c:v>
                </c:pt>
                <c:pt idx="102">
                  <c:v>2080.0</c:v>
                </c:pt>
                <c:pt idx="103">
                  <c:v>2100.0</c:v>
                </c:pt>
                <c:pt idx="104">
                  <c:v>2120.0</c:v>
                </c:pt>
                <c:pt idx="105">
                  <c:v>2140.0</c:v>
                </c:pt>
                <c:pt idx="106">
                  <c:v>2160.0</c:v>
                </c:pt>
                <c:pt idx="107">
                  <c:v>2180.0</c:v>
                </c:pt>
                <c:pt idx="108">
                  <c:v>2200.0</c:v>
                </c:pt>
                <c:pt idx="109">
                  <c:v>2220.0</c:v>
                </c:pt>
                <c:pt idx="110">
                  <c:v>2240.0</c:v>
                </c:pt>
                <c:pt idx="111">
                  <c:v>2260.0</c:v>
                </c:pt>
                <c:pt idx="112">
                  <c:v>2280.0</c:v>
                </c:pt>
                <c:pt idx="113">
                  <c:v>2300.0</c:v>
                </c:pt>
                <c:pt idx="114">
                  <c:v>2320.0</c:v>
                </c:pt>
                <c:pt idx="115">
                  <c:v>2340.0</c:v>
                </c:pt>
                <c:pt idx="116">
                  <c:v>2360.0</c:v>
                </c:pt>
                <c:pt idx="117">
                  <c:v>2380.0</c:v>
                </c:pt>
                <c:pt idx="118">
                  <c:v>2400.0</c:v>
                </c:pt>
                <c:pt idx="119">
                  <c:v>2420.0</c:v>
                </c:pt>
                <c:pt idx="120">
                  <c:v>2440.0</c:v>
                </c:pt>
                <c:pt idx="121">
                  <c:v>2460.0</c:v>
                </c:pt>
                <c:pt idx="122">
                  <c:v>2480.0</c:v>
                </c:pt>
                <c:pt idx="123">
                  <c:v>2500.0</c:v>
                </c:pt>
                <c:pt idx="124">
                  <c:v>2520.0</c:v>
                </c:pt>
                <c:pt idx="125">
                  <c:v>2540.0</c:v>
                </c:pt>
                <c:pt idx="126">
                  <c:v>2560.0</c:v>
                </c:pt>
                <c:pt idx="127">
                  <c:v>2580.0</c:v>
                </c:pt>
                <c:pt idx="128">
                  <c:v>2600.0</c:v>
                </c:pt>
                <c:pt idx="129">
                  <c:v>2620.0</c:v>
                </c:pt>
                <c:pt idx="130">
                  <c:v>2640.0</c:v>
                </c:pt>
                <c:pt idx="131">
                  <c:v>2660.0</c:v>
                </c:pt>
                <c:pt idx="132">
                  <c:v>2680.0</c:v>
                </c:pt>
                <c:pt idx="133">
                  <c:v>2700.0</c:v>
                </c:pt>
                <c:pt idx="134">
                  <c:v>2720.0</c:v>
                </c:pt>
                <c:pt idx="135">
                  <c:v>2740.0</c:v>
                </c:pt>
                <c:pt idx="136">
                  <c:v>2760.0</c:v>
                </c:pt>
                <c:pt idx="137">
                  <c:v>2780.0</c:v>
                </c:pt>
                <c:pt idx="138">
                  <c:v>2800.0</c:v>
                </c:pt>
                <c:pt idx="139">
                  <c:v>2820.0</c:v>
                </c:pt>
                <c:pt idx="140">
                  <c:v>2840.0</c:v>
                </c:pt>
                <c:pt idx="141">
                  <c:v>2860.0</c:v>
                </c:pt>
                <c:pt idx="142">
                  <c:v>2880.0</c:v>
                </c:pt>
                <c:pt idx="143">
                  <c:v>2900.0</c:v>
                </c:pt>
                <c:pt idx="144">
                  <c:v>2920.0</c:v>
                </c:pt>
                <c:pt idx="145">
                  <c:v>2940.0</c:v>
                </c:pt>
                <c:pt idx="146">
                  <c:v>2960.0</c:v>
                </c:pt>
                <c:pt idx="147">
                  <c:v>2980.0</c:v>
                </c:pt>
                <c:pt idx="148">
                  <c:v>3000.0</c:v>
                </c:pt>
                <c:pt idx="149">
                  <c:v>3020.0</c:v>
                </c:pt>
                <c:pt idx="150">
                  <c:v>3040.0</c:v>
                </c:pt>
                <c:pt idx="151">
                  <c:v>3060.0</c:v>
                </c:pt>
                <c:pt idx="152">
                  <c:v>3080.0</c:v>
                </c:pt>
                <c:pt idx="153">
                  <c:v>3100.0</c:v>
                </c:pt>
                <c:pt idx="154">
                  <c:v>3120.0</c:v>
                </c:pt>
                <c:pt idx="155">
                  <c:v>3140.0</c:v>
                </c:pt>
                <c:pt idx="156">
                  <c:v>3160.0</c:v>
                </c:pt>
                <c:pt idx="157">
                  <c:v>3180.0</c:v>
                </c:pt>
                <c:pt idx="158">
                  <c:v>3200.0</c:v>
                </c:pt>
                <c:pt idx="159">
                  <c:v>3220.0</c:v>
                </c:pt>
                <c:pt idx="160">
                  <c:v>3240.0</c:v>
                </c:pt>
                <c:pt idx="161">
                  <c:v>3260.0</c:v>
                </c:pt>
                <c:pt idx="162">
                  <c:v>3280.0</c:v>
                </c:pt>
                <c:pt idx="163">
                  <c:v>3300.0</c:v>
                </c:pt>
                <c:pt idx="164">
                  <c:v>3320.0</c:v>
                </c:pt>
                <c:pt idx="165">
                  <c:v>3340.0</c:v>
                </c:pt>
                <c:pt idx="166">
                  <c:v>3360.0</c:v>
                </c:pt>
                <c:pt idx="167">
                  <c:v>3380.0</c:v>
                </c:pt>
                <c:pt idx="168">
                  <c:v>3400.0</c:v>
                </c:pt>
                <c:pt idx="169">
                  <c:v>3420.0</c:v>
                </c:pt>
                <c:pt idx="170">
                  <c:v>3440.0</c:v>
                </c:pt>
                <c:pt idx="171">
                  <c:v>3460.0</c:v>
                </c:pt>
                <c:pt idx="172">
                  <c:v>3480.0</c:v>
                </c:pt>
                <c:pt idx="173">
                  <c:v>3500.0</c:v>
                </c:pt>
                <c:pt idx="174">
                  <c:v>3520.0</c:v>
                </c:pt>
                <c:pt idx="175">
                  <c:v>3540.0</c:v>
                </c:pt>
                <c:pt idx="176">
                  <c:v>3560.0</c:v>
                </c:pt>
                <c:pt idx="177">
                  <c:v>3580.0</c:v>
                </c:pt>
                <c:pt idx="178">
                  <c:v>3600.0</c:v>
                </c:pt>
                <c:pt idx="179">
                  <c:v>3620.0</c:v>
                </c:pt>
                <c:pt idx="180">
                  <c:v>3640.0</c:v>
                </c:pt>
                <c:pt idx="181">
                  <c:v>3660.0</c:v>
                </c:pt>
                <c:pt idx="182">
                  <c:v>3680.0</c:v>
                </c:pt>
                <c:pt idx="183">
                  <c:v>3700.0</c:v>
                </c:pt>
                <c:pt idx="184">
                  <c:v>3720.0</c:v>
                </c:pt>
                <c:pt idx="185">
                  <c:v>3740.0</c:v>
                </c:pt>
                <c:pt idx="186">
                  <c:v>3760.0</c:v>
                </c:pt>
                <c:pt idx="187">
                  <c:v>3780.0</c:v>
                </c:pt>
                <c:pt idx="188">
                  <c:v>3800.0</c:v>
                </c:pt>
                <c:pt idx="189">
                  <c:v>3820.0</c:v>
                </c:pt>
                <c:pt idx="190">
                  <c:v>3840.0</c:v>
                </c:pt>
                <c:pt idx="191">
                  <c:v>3860.0</c:v>
                </c:pt>
                <c:pt idx="192">
                  <c:v>3880.0</c:v>
                </c:pt>
                <c:pt idx="193">
                  <c:v>3900.0</c:v>
                </c:pt>
                <c:pt idx="194">
                  <c:v>3920.0</c:v>
                </c:pt>
                <c:pt idx="195">
                  <c:v>3940.0</c:v>
                </c:pt>
                <c:pt idx="196">
                  <c:v>3960.0</c:v>
                </c:pt>
                <c:pt idx="197">
                  <c:v>3980.0</c:v>
                </c:pt>
                <c:pt idx="198">
                  <c:v>4000.0</c:v>
                </c:pt>
                <c:pt idx="199">
                  <c:v>4020.0</c:v>
                </c:pt>
                <c:pt idx="200">
                  <c:v>4040.0</c:v>
                </c:pt>
                <c:pt idx="201">
                  <c:v>4060.0</c:v>
                </c:pt>
                <c:pt idx="202">
                  <c:v>4080.0</c:v>
                </c:pt>
                <c:pt idx="203">
                  <c:v>4100.0</c:v>
                </c:pt>
                <c:pt idx="204">
                  <c:v>4120.0</c:v>
                </c:pt>
                <c:pt idx="205">
                  <c:v>4140.0</c:v>
                </c:pt>
                <c:pt idx="206">
                  <c:v>4160.0</c:v>
                </c:pt>
                <c:pt idx="207">
                  <c:v>4180.0</c:v>
                </c:pt>
                <c:pt idx="208">
                  <c:v>4200.0</c:v>
                </c:pt>
                <c:pt idx="209">
                  <c:v>4220.0</c:v>
                </c:pt>
                <c:pt idx="210">
                  <c:v>4240.0</c:v>
                </c:pt>
                <c:pt idx="211">
                  <c:v>4260.0</c:v>
                </c:pt>
                <c:pt idx="212">
                  <c:v>4280.0</c:v>
                </c:pt>
                <c:pt idx="213">
                  <c:v>4300.0</c:v>
                </c:pt>
                <c:pt idx="214">
                  <c:v>4320.0</c:v>
                </c:pt>
                <c:pt idx="215">
                  <c:v>4340.0</c:v>
                </c:pt>
                <c:pt idx="216">
                  <c:v>4360.0</c:v>
                </c:pt>
                <c:pt idx="217">
                  <c:v>4380.0</c:v>
                </c:pt>
                <c:pt idx="218">
                  <c:v>4400.0</c:v>
                </c:pt>
                <c:pt idx="219">
                  <c:v>4420.0</c:v>
                </c:pt>
                <c:pt idx="220">
                  <c:v>4440.0</c:v>
                </c:pt>
                <c:pt idx="221">
                  <c:v>4460.0</c:v>
                </c:pt>
                <c:pt idx="222">
                  <c:v>4480.0</c:v>
                </c:pt>
                <c:pt idx="223">
                  <c:v>4500.0</c:v>
                </c:pt>
                <c:pt idx="224">
                  <c:v>4520.0</c:v>
                </c:pt>
                <c:pt idx="225">
                  <c:v>4540.0</c:v>
                </c:pt>
                <c:pt idx="226">
                  <c:v>4560.0</c:v>
                </c:pt>
                <c:pt idx="227">
                  <c:v>4580.0</c:v>
                </c:pt>
                <c:pt idx="228">
                  <c:v>4600.0</c:v>
                </c:pt>
                <c:pt idx="229">
                  <c:v>4620.0</c:v>
                </c:pt>
                <c:pt idx="230">
                  <c:v>4640.0</c:v>
                </c:pt>
                <c:pt idx="231">
                  <c:v>4660.0</c:v>
                </c:pt>
                <c:pt idx="232">
                  <c:v>4680.0</c:v>
                </c:pt>
                <c:pt idx="233">
                  <c:v>4700.0</c:v>
                </c:pt>
                <c:pt idx="234">
                  <c:v>4720.0</c:v>
                </c:pt>
                <c:pt idx="235">
                  <c:v>4740.0</c:v>
                </c:pt>
                <c:pt idx="236">
                  <c:v>4760.0</c:v>
                </c:pt>
                <c:pt idx="237">
                  <c:v>4780.0</c:v>
                </c:pt>
                <c:pt idx="238">
                  <c:v>4800.0</c:v>
                </c:pt>
                <c:pt idx="239">
                  <c:v>4820.0</c:v>
                </c:pt>
                <c:pt idx="240">
                  <c:v>4840.0</c:v>
                </c:pt>
                <c:pt idx="241">
                  <c:v>4860.0</c:v>
                </c:pt>
                <c:pt idx="242">
                  <c:v>4880.0</c:v>
                </c:pt>
                <c:pt idx="243">
                  <c:v>4900.0</c:v>
                </c:pt>
                <c:pt idx="244">
                  <c:v>4920.0</c:v>
                </c:pt>
                <c:pt idx="245">
                  <c:v>4940.0</c:v>
                </c:pt>
                <c:pt idx="246">
                  <c:v>4960.0</c:v>
                </c:pt>
                <c:pt idx="247">
                  <c:v>4980.0</c:v>
                </c:pt>
                <c:pt idx="248">
                  <c:v>5000.0</c:v>
                </c:pt>
                <c:pt idx="249">
                  <c:v>5020.0</c:v>
                </c:pt>
                <c:pt idx="250">
                  <c:v>5040.0</c:v>
                </c:pt>
                <c:pt idx="251">
                  <c:v>5060.0</c:v>
                </c:pt>
                <c:pt idx="252">
                  <c:v>5080.0</c:v>
                </c:pt>
                <c:pt idx="253">
                  <c:v>5100.0</c:v>
                </c:pt>
                <c:pt idx="254">
                  <c:v>5120.0</c:v>
                </c:pt>
              </c:numCache>
            </c:numRef>
          </c:xVal>
          <c:yVal>
            <c:numRef>
              <c:f>'E-Méca'!$K$6:$K$260</c:f>
              <c:numCache>
                <c:formatCode>0.00</c:formatCode>
                <c:ptCount val="255"/>
                <c:pt idx="0">
                  <c:v>58.11811875</c:v>
                </c:pt>
                <c:pt idx="1">
                  <c:v>56.3497875</c:v>
                </c:pt>
                <c:pt idx="2">
                  <c:v>55.5987796875</c:v>
                </c:pt>
                <c:pt idx="3">
                  <c:v>56.6523421875</c:v>
                </c:pt>
                <c:pt idx="4">
                  <c:v>55.2397671875</c:v>
                </c:pt>
                <c:pt idx="5">
                  <c:v>53.59413125</c:v>
                </c:pt>
                <c:pt idx="6">
                  <c:v>57.38613125</c:v>
                </c:pt>
                <c:pt idx="7">
                  <c:v>59.57463125</c:v>
                </c:pt>
                <c:pt idx="8">
                  <c:v>58.3104125</c:v>
                </c:pt>
                <c:pt idx="9">
                  <c:v>57.62763125</c:v>
                </c:pt>
                <c:pt idx="10">
                  <c:v>58.4487125</c:v>
                </c:pt>
                <c:pt idx="11">
                  <c:v>57.6507125</c:v>
                </c:pt>
                <c:pt idx="12">
                  <c:v>57.1002171875</c:v>
                </c:pt>
                <c:pt idx="13">
                  <c:v>52.86875</c:v>
                </c:pt>
                <c:pt idx="14">
                  <c:v>54.1082671875</c:v>
                </c:pt>
                <c:pt idx="15">
                  <c:v>57.58203125</c:v>
                </c:pt>
                <c:pt idx="16">
                  <c:v>54.9988671875</c:v>
                </c:pt>
                <c:pt idx="17">
                  <c:v>55.7757421875</c:v>
                </c:pt>
                <c:pt idx="18">
                  <c:v>55.6419921875</c:v>
                </c:pt>
                <c:pt idx="19">
                  <c:v>54.9397125</c:v>
                </c:pt>
                <c:pt idx="20">
                  <c:v>56.15235</c:v>
                </c:pt>
                <c:pt idx="21">
                  <c:v>55.6707125</c:v>
                </c:pt>
                <c:pt idx="22">
                  <c:v>57.1152796875</c:v>
                </c:pt>
                <c:pt idx="23">
                  <c:v>57.4690921875</c:v>
                </c:pt>
                <c:pt idx="24">
                  <c:v>57.6915171875</c:v>
                </c:pt>
                <c:pt idx="25">
                  <c:v>55.5183421875</c:v>
                </c:pt>
                <c:pt idx="26">
                  <c:v>54.0051546875</c:v>
                </c:pt>
                <c:pt idx="27">
                  <c:v>53.86131875</c:v>
                </c:pt>
                <c:pt idx="28">
                  <c:v>53.76561875</c:v>
                </c:pt>
                <c:pt idx="29">
                  <c:v>56.15736875</c:v>
                </c:pt>
                <c:pt idx="30">
                  <c:v>55.0251421875</c:v>
                </c:pt>
                <c:pt idx="31">
                  <c:v>54.6866796875</c:v>
                </c:pt>
                <c:pt idx="32">
                  <c:v>57.0255875</c:v>
                </c:pt>
                <c:pt idx="33">
                  <c:v>56.5759125</c:v>
                </c:pt>
                <c:pt idx="34">
                  <c:v>57.3697671875</c:v>
                </c:pt>
                <c:pt idx="35">
                  <c:v>58.0221</c:v>
                </c:pt>
                <c:pt idx="36">
                  <c:v>53.6004125</c:v>
                </c:pt>
                <c:pt idx="37">
                  <c:v>54.10610000000001</c:v>
                </c:pt>
                <c:pt idx="38">
                  <c:v>55.9026421875</c:v>
                </c:pt>
                <c:pt idx="39">
                  <c:v>55.6884125</c:v>
                </c:pt>
                <c:pt idx="40">
                  <c:v>57.46843125</c:v>
                </c:pt>
                <c:pt idx="41">
                  <c:v>54.7494125</c:v>
                </c:pt>
                <c:pt idx="42">
                  <c:v>53.3891421875</c:v>
                </c:pt>
                <c:pt idx="43">
                  <c:v>55.85647499999999</c:v>
                </c:pt>
                <c:pt idx="44">
                  <c:v>57.21453125</c:v>
                </c:pt>
                <c:pt idx="45">
                  <c:v>55.22085</c:v>
                </c:pt>
                <c:pt idx="46">
                  <c:v>57.8796875</c:v>
                </c:pt>
                <c:pt idx="47">
                  <c:v>57.28115000000001</c:v>
                </c:pt>
                <c:pt idx="48">
                  <c:v>54.1917125</c:v>
                </c:pt>
                <c:pt idx="49">
                  <c:v>56.965725</c:v>
                </c:pt>
                <c:pt idx="50">
                  <c:v>54.7971875</c:v>
                </c:pt>
                <c:pt idx="51">
                  <c:v>46.79661875</c:v>
                </c:pt>
                <c:pt idx="52">
                  <c:v>53.01828125</c:v>
                </c:pt>
                <c:pt idx="53">
                  <c:v>58.22465468750001</c:v>
                </c:pt>
                <c:pt idx="54">
                  <c:v>53.8133421875</c:v>
                </c:pt>
                <c:pt idx="55">
                  <c:v>55.48508749999999</c:v>
                </c:pt>
                <c:pt idx="56">
                  <c:v>56.2648296875</c:v>
                </c:pt>
                <c:pt idx="57">
                  <c:v>55.22085</c:v>
                </c:pt>
                <c:pt idx="58">
                  <c:v>56.2648296875</c:v>
                </c:pt>
                <c:pt idx="59">
                  <c:v>55.48508749999999</c:v>
                </c:pt>
                <c:pt idx="60">
                  <c:v>53.8133421875</c:v>
                </c:pt>
                <c:pt idx="61">
                  <c:v>54.10610000000001</c:v>
                </c:pt>
                <c:pt idx="62">
                  <c:v>51.79499999999998</c:v>
                </c:pt>
                <c:pt idx="63">
                  <c:v>51.1581546875</c:v>
                </c:pt>
                <c:pt idx="64">
                  <c:v>54.7971875</c:v>
                </c:pt>
                <c:pt idx="65">
                  <c:v>54.0821421875</c:v>
                </c:pt>
                <c:pt idx="66">
                  <c:v>58.2613671875</c:v>
                </c:pt>
                <c:pt idx="67">
                  <c:v>58.04893125</c:v>
                </c:pt>
                <c:pt idx="68">
                  <c:v>53.283125</c:v>
                </c:pt>
                <c:pt idx="69">
                  <c:v>53.8822125</c:v>
                </c:pt>
                <c:pt idx="70">
                  <c:v>55.09296875</c:v>
                </c:pt>
                <c:pt idx="71">
                  <c:v>55.81513125</c:v>
                </c:pt>
                <c:pt idx="72">
                  <c:v>51.3004296875</c:v>
                </c:pt>
                <c:pt idx="73">
                  <c:v>50.950475</c:v>
                </c:pt>
                <c:pt idx="74">
                  <c:v>54.4285546875</c:v>
                </c:pt>
                <c:pt idx="75">
                  <c:v>53.84763125</c:v>
                </c:pt>
                <c:pt idx="76">
                  <c:v>53.32761875000001</c:v>
                </c:pt>
                <c:pt idx="77">
                  <c:v>54.2874546875</c:v>
                </c:pt>
                <c:pt idx="78">
                  <c:v>55.56843125</c:v>
                </c:pt>
                <c:pt idx="79">
                  <c:v>54.44868125</c:v>
                </c:pt>
                <c:pt idx="80">
                  <c:v>54.3531546875</c:v>
                </c:pt>
                <c:pt idx="81">
                  <c:v>54.3304671875</c:v>
                </c:pt>
                <c:pt idx="82">
                  <c:v>55.09296875</c:v>
                </c:pt>
                <c:pt idx="83">
                  <c:v>53.07365000000001</c:v>
                </c:pt>
                <c:pt idx="84">
                  <c:v>53.74656875</c:v>
                </c:pt>
                <c:pt idx="85">
                  <c:v>50.950475</c:v>
                </c:pt>
                <c:pt idx="86">
                  <c:v>50.76781875</c:v>
                </c:pt>
                <c:pt idx="87">
                  <c:v>56.6523421875</c:v>
                </c:pt>
                <c:pt idx="88">
                  <c:v>54.7971875</c:v>
                </c:pt>
                <c:pt idx="89">
                  <c:v>52.0682421875</c:v>
                </c:pt>
                <c:pt idx="90">
                  <c:v>52.0503921875</c:v>
                </c:pt>
                <c:pt idx="91">
                  <c:v>53.2950875</c:v>
                </c:pt>
                <c:pt idx="92">
                  <c:v>54.4379046875</c:v>
                </c:pt>
                <c:pt idx="93">
                  <c:v>53.43965</c:v>
                </c:pt>
                <c:pt idx="94">
                  <c:v>52.19106875</c:v>
                </c:pt>
                <c:pt idx="95">
                  <c:v>52.36440468749999</c:v>
                </c:pt>
                <c:pt idx="96">
                  <c:v>53.44453125</c:v>
                </c:pt>
                <c:pt idx="97">
                  <c:v>54.53315</c:v>
                </c:pt>
                <c:pt idx="98">
                  <c:v>53.65338125</c:v>
                </c:pt>
                <c:pt idx="99">
                  <c:v>51.1581546875</c:v>
                </c:pt>
                <c:pt idx="100">
                  <c:v>53.8044046875</c:v>
                </c:pt>
                <c:pt idx="101">
                  <c:v>51.47713125</c:v>
                </c:pt>
                <c:pt idx="102">
                  <c:v>50.14702968749999</c:v>
                </c:pt>
                <c:pt idx="103">
                  <c:v>54.5490921875</c:v>
                </c:pt>
                <c:pt idx="104">
                  <c:v>54.8512671875</c:v>
                </c:pt>
                <c:pt idx="105">
                  <c:v>54.1165296875</c:v>
                </c:pt>
                <c:pt idx="106">
                  <c:v>54.883475</c:v>
                </c:pt>
                <c:pt idx="107">
                  <c:v>54.0399125</c:v>
                </c:pt>
                <c:pt idx="108">
                  <c:v>53.8146</c:v>
                </c:pt>
                <c:pt idx="109">
                  <c:v>54.1135546875</c:v>
                </c:pt>
                <c:pt idx="110">
                  <c:v>51.1630875</c:v>
                </c:pt>
                <c:pt idx="111">
                  <c:v>51.5029296875</c:v>
                </c:pt>
                <c:pt idx="112">
                  <c:v>52.9707796875</c:v>
                </c:pt>
                <c:pt idx="113">
                  <c:v>50.97739999999999</c:v>
                </c:pt>
                <c:pt idx="114">
                  <c:v>50.48706875</c:v>
                </c:pt>
                <c:pt idx="115">
                  <c:v>50.9115921875</c:v>
                </c:pt>
                <c:pt idx="116">
                  <c:v>52.40139218750001</c:v>
                </c:pt>
                <c:pt idx="117">
                  <c:v>53.56068125</c:v>
                </c:pt>
                <c:pt idx="118">
                  <c:v>52.1847875</c:v>
                </c:pt>
                <c:pt idx="119">
                  <c:v>52.0320875</c:v>
                </c:pt>
                <c:pt idx="120">
                  <c:v>53.4432125</c:v>
                </c:pt>
                <c:pt idx="121">
                  <c:v>51.5310875</c:v>
                </c:pt>
                <c:pt idx="122">
                  <c:v>51.5937875</c:v>
                </c:pt>
                <c:pt idx="123">
                  <c:v>51.2693296875</c:v>
                </c:pt>
                <c:pt idx="124">
                  <c:v>51.2019546875</c:v>
                </c:pt>
                <c:pt idx="125">
                  <c:v>52.72536875</c:v>
                </c:pt>
                <c:pt idx="126">
                  <c:v>50.48706875</c:v>
                </c:pt>
                <c:pt idx="127">
                  <c:v>51.58835</c:v>
                </c:pt>
                <c:pt idx="128">
                  <c:v>52.224725</c:v>
                </c:pt>
                <c:pt idx="129">
                  <c:v>53.15461875</c:v>
                </c:pt>
                <c:pt idx="130">
                  <c:v>52.7494921875</c:v>
                </c:pt>
                <c:pt idx="131">
                  <c:v>53.43663125</c:v>
                </c:pt>
                <c:pt idx="132">
                  <c:v>51.6234546875</c:v>
                </c:pt>
                <c:pt idx="133">
                  <c:v>51.1270171875</c:v>
                </c:pt>
                <c:pt idx="134">
                  <c:v>55.18741250000001</c:v>
                </c:pt>
                <c:pt idx="135">
                  <c:v>53.11771718750001</c:v>
                </c:pt>
                <c:pt idx="136">
                  <c:v>47.7060171875</c:v>
                </c:pt>
                <c:pt idx="137">
                  <c:v>49.6633296875</c:v>
                </c:pt>
                <c:pt idx="138">
                  <c:v>52.3164546875</c:v>
                </c:pt>
                <c:pt idx="139">
                  <c:v>50.3531421875</c:v>
                </c:pt>
                <c:pt idx="140">
                  <c:v>52.4357421875</c:v>
                </c:pt>
                <c:pt idx="141">
                  <c:v>52.8645875</c:v>
                </c:pt>
                <c:pt idx="142">
                  <c:v>51.511725</c:v>
                </c:pt>
                <c:pt idx="143">
                  <c:v>56.55243125</c:v>
                </c:pt>
                <c:pt idx="144">
                  <c:v>50.54556875</c:v>
                </c:pt>
                <c:pt idx="145">
                  <c:v>54.38690468750001</c:v>
                </c:pt>
                <c:pt idx="146">
                  <c:v>52.7755296875</c:v>
                </c:pt>
                <c:pt idx="147">
                  <c:v>46.0044546875</c:v>
                </c:pt>
                <c:pt idx="148">
                  <c:v>48.0484546875</c:v>
                </c:pt>
                <c:pt idx="149">
                  <c:v>48.7575921875</c:v>
                </c:pt>
                <c:pt idx="150">
                  <c:v>52.2825921875</c:v>
                </c:pt>
                <c:pt idx="151">
                  <c:v>52.58761875</c:v>
                </c:pt>
                <c:pt idx="152">
                  <c:v>51.2512875</c:v>
                </c:pt>
                <c:pt idx="153">
                  <c:v>51.1358421875</c:v>
                </c:pt>
                <c:pt idx="154">
                  <c:v>51.6467671875</c:v>
                </c:pt>
                <c:pt idx="155">
                  <c:v>51.9930171875</c:v>
                </c:pt>
                <c:pt idx="156">
                  <c:v>52.7355875</c:v>
                </c:pt>
                <c:pt idx="157">
                  <c:v>50.06238125000002</c:v>
                </c:pt>
                <c:pt idx="158">
                  <c:v>48.6198421875</c:v>
                </c:pt>
                <c:pt idx="159">
                  <c:v>51.2749546875</c:v>
                </c:pt>
                <c:pt idx="160">
                  <c:v>50.44085</c:v>
                </c:pt>
                <c:pt idx="161">
                  <c:v>50.15199218750001</c:v>
                </c:pt>
                <c:pt idx="162">
                  <c:v>48.86013125</c:v>
                </c:pt>
                <c:pt idx="163">
                  <c:v>49.450725</c:v>
                </c:pt>
                <c:pt idx="164">
                  <c:v>51.8787125</c:v>
                </c:pt>
                <c:pt idx="165">
                  <c:v>50.2780921875</c:v>
                </c:pt>
                <c:pt idx="166">
                  <c:v>50.56685</c:v>
                </c:pt>
                <c:pt idx="167">
                  <c:v>51.6234546875</c:v>
                </c:pt>
                <c:pt idx="168">
                  <c:v>50.84578125</c:v>
                </c:pt>
                <c:pt idx="169">
                  <c:v>50.28046875000001</c:v>
                </c:pt>
                <c:pt idx="170">
                  <c:v>49.2030875</c:v>
                </c:pt>
                <c:pt idx="171">
                  <c:v>49.5115171875</c:v>
                </c:pt>
                <c:pt idx="172">
                  <c:v>49.5784671875</c:v>
                </c:pt>
                <c:pt idx="173">
                  <c:v>47.6152875</c:v>
                </c:pt>
                <c:pt idx="174">
                  <c:v>49.39835</c:v>
                </c:pt>
                <c:pt idx="175">
                  <c:v>50.3208921875</c:v>
                </c:pt>
                <c:pt idx="176">
                  <c:v>50.36328125</c:v>
                </c:pt>
                <c:pt idx="177">
                  <c:v>49.92543125</c:v>
                </c:pt>
                <c:pt idx="178">
                  <c:v>49.4476171875</c:v>
                </c:pt>
                <c:pt idx="179">
                  <c:v>50.5390921875</c:v>
                </c:pt>
                <c:pt idx="180">
                  <c:v>52.39545468750001</c:v>
                </c:pt>
                <c:pt idx="181">
                  <c:v>48.2612796875</c:v>
                </c:pt>
                <c:pt idx="182">
                  <c:v>49.9695875</c:v>
                </c:pt>
                <c:pt idx="183">
                  <c:v>54.9174546875</c:v>
                </c:pt>
                <c:pt idx="184">
                  <c:v>47.8769046875</c:v>
                </c:pt>
                <c:pt idx="185">
                  <c:v>44.7959671875</c:v>
                </c:pt>
                <c:pt idx="186">
                  <c:v>49.2917046875</c:v>
                </c:pt>
                <c:pt idx="187">
                  <c:v>50.17953125</c:v>
                </c:pt>
                <c:pt idx="188">
                  <c:v>49.2302671875</c:v>
                </c:pt>
                <c:pt idx="189">
                  <c:v>49.3888671875</c:v>
                </c:pt>
                <c:pt idx="190">
                  <c:v>51.5235546875</c:v>
                </c:pt>
                <c:pt idx="191">
                  <c:v>53.71138125</c:v>
                </c:pt>
                <c:pt idx="192">
                  <c:v>48.6777171875</c:v>
                </c:pt>
                <c:pt idx="193">
                  <c:v>47.75211875</c:v>
                </c:pt>
                <c:pt idx="194">
                  <c:v>49.578125</c:v>
                </c:pt>
                <c:pt idx="195">
                  <c:v>49.5589671875</c:v>
                </c:pt>
                <c:pt idx="196">
                  <c:v>49.3348296875</c:v>
                </c:pt>
                <c:pt idx="197">
                  <c:v>48.0348921875</c:v>
                </c:pt>
                <c:pt idx="198">
                  <c:v>48.19234218749998</c:v>
                </c:pt>
                <c:pt idx="199">
                  <c:v>50.3880921875</c:v>
                </c:pt>
                <c:pt idx="200">
                  <c:v>50.36328125</c:v>
                </c:pt>
                <c:pt idx="201">
                  <c:v>48.51875</c:v>
                </c:pt>
                <c:pt idx="202">
                  <c:v>48.85818125</c:v>
                </c:pt>
                <c:pt idx="203">
                  <c:v>49.50921875</c:v>
                </c:pt>
                <c:pt idx="204">
                  <c:v>48.37078125</c:v>
                </c:pt>
                <c:pt idx="205">
                  <c:v>47.75211875</c:v>
                </c:pt>
                <c:pt idx="206">
                  <c:v>51.39288125</c:v>
                </c:pt>
                <c:pt idx="207">
                  <c:v>48.6414</c:v>
                </c:pt>
                <c:pt idx="208">
                  <c:v>45.8093421875</c:v>
                </c:pt>
                <c:pt idx="209">
                  <c:v>48.46953125</c:v>
                </c:pt>
                <c:pt idx="210">
                  <c:v>47.93045468749999</c:v>
                </c:pt>
                <c:pt idx="211">
                  <c:v>48.107525</c:v>
                </c:pt>
                <c:pt idx="212">
                  <c:v>49.5354125</c:v>
                </c:pt>
                <c:pt idx="213">
                  <c:v>48.828125</c:v>
                </c:pt>
                <c:pt idx="214">
                  <c:v>48.4095875</c:v>
                </c:pt>
                <c:pt idx="215">
                  <c:v>49.7981421875</c:v>
                </c:pt>
                <c:pt idx="216">
                  <c:v>50.5174671875</c:v>
                </c:pt>
                <c:pt idx="217">
                  <c:v>47.53038125</c:v>
                </c:pt>
                <c:pt idx="218">
                  <c:v>47.3661421875</c:v>
                </c:pt>
                <c:pt idx="219">
                  <c:v>48.7436</c:v>
                </c:pt>
                <c:pt idx="220">
                  <c:v>43.28750000000001</c:v>
                </c:pt>
                <c:pt idx="221">
                  <c:v>47.30061875</c:v>
                </c:pt>
                <c:pt idx="222">
                  <c:v>50.42382968749999</c:v>
                </c:pt>
                <c:pt idx="223">
                  <c:v>47.6490921875</c:v>
                </c:pt>
                <c:pt idx="224">
                  <c:v>49.9105296875</c:v>
                </c:pt>
                <c:pt idx="225">
                  <c:v>49.1408296875</c:v>
                </c:pt>
                <c:pt idx="226">
                  <c:v>49.2110796875</c:v>
                </c:pt>
                <c:pt idx="227">
                  <c:v>49.0940796875</c:v>
                </c:pt>
                <c:pt idx="228">
                  <c:v>49.87513125</c:v>
                </c:pt>
                <c:pt idx="229">
                  <c:v>48.9779296875</c:v>
                </c:pt>
                <c:pt idx="230">
                  <c:v>48.4830171875</c:v>
                </c:pt>
                <c:pt idx="231">
                  <c:v>47.92296875</c:v>
                </c:pt>
                <c:pt idx="232">
                  <c:v>46.1796546875</c:v>
                </c:pt>
                <c:pt idx="233">
                  <c:v>46.4947875</c:v>
                </c:pt>
                <c:pt idx="234">
                  <c:v>49.55090000000001</c:v>
                </c:pt>
                <c:pt idx="235">
                  <c:v>46.6001421875</c:v>
                </c:pt>
                <c:pt idx="236">
                  <c:v>45.9475171875</c:v>
                </c:pt>
                <c:pt idx="237">
                  <c:v>49.90921875</c:v>
                </c:pt>
                <c:pt idx="238">
                  <c:v>47.40693125</c:v>
                </c:pt>
                <c:pt idx="239">
                  <c:v>47.196875</c:v>
                </c:pt>
                <c:pt idx="240">
                  <c:v>47.8341546875</c:v>
                </c:pt>
                <c:pt idx="241">
                  <c:v>46.5957421875</c:v>
                </c:pt>
                <c:pt idx="242">
                  <c:v>46.05477968749999</c:v>
                </c:pt>
                <c:pt idx="243">
                  <c:v>48.44856875</c:v>
                </c:pt>
                <c:pt idx="244">
                  <c:v>47.9432671875</c:v>
                </c:pt>
                <c:pt idx="245">
                  <c:v>47.1952671875</c:v>
                </c:pt>
                <c:pt idx="246">
                  <c:v>46.2282875</c:v>
                </c:pt>
                <c:pt idx="247">
                  <c:v>48.45093125</c:v>
                </c:pt>
                <c:pt idx="248">
                  <c:v>49.38890468749999</c:v>
                </c:pt>
                <c:pt idx="249">
                  <c:v>47.3094546875</c:v>
                </c:pt>
                <c:pt idx="250">
                  <c:v>47.2604046875</c:v>
                </c:pt>
                <c:pt idx="251">
                  <c:v>46.9844046875</c:v>
                </c:pt>
                <c:pt idx="252">
                  <c:v>47.7288421875</c:v>
                </c:pt>
                <c:pt idx="253">
                  <c:v>49.28236875</c:v>
                </c:pt>
                <c:pt idx="254">
                  <c:v>47.97568125000001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247880"/>
        <c:axId val="2097254264"/>
      </c:scatterChart>
      <c:valAx>
        <c:axId val="2097247880"/>
        <c:scaling>
          <c:orientation val="minMax"/>
          <c:max val="5300.0"/>
          <c:min val="0.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200" i="1"/>
                  <a:t>t</a:t>
                </a:r>
                <a:r>
                  <a:rPr lang="fr-FR" sz="1200"/>
                  <a:t>  (ms)</a:t>
                </a:r>
              </a:p>
            </c:rich>
          </c:tx>
          <c:layout>
            <c:manualLayout>
              <c:xMode val="edge"/>
              <c:yMode val="edge"/>
              <c:x val="0.469937331805043"/>
              <c:y val="0.921430258717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97254264"/>
        <c:crosses val="autoZero"/>
        <c:crossBetween val="midCat"/>
      </c:valAx>
      <c:valAx>
        <c:axId val="2097254264"/>
        <c:scaling>
          <c:orientation val="minMax"/>
          <c:max val="70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97247880"/>
        <c:crosses val="autoZero"/>
        <c:crossBetween val="midCat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t"/>
      <c:legendEntry>
        <c:idx val="0"/>
        <c:txPr>
          <a:bodyPr/>
          <a:lstStyle/>
          <a:p>
            <a:pPr>
              <a:defRPr sz="1000" b="0" i="0" u="none" strike="noStrike" baseline="0">
                <a:solidFill>
                  <a:srgbClr val="0000FF"/>
                </a:solidFill>
                <a:latin typeface="New York"/>
                <a:ea typeface="New York"/>
                <a:cs typeface="New York"/>
              </a:defRPr>
            </a:pPr>
            <a:endParaRPr lang="fr-FR"/>
          </a:p>
        </c:txPr>
      </c:legendEntry>
      <c:layout>
        <c:manualLayout>
          <c:xMode val="edge"/>
          <c:yMode val="edge"/>
          <c:x val="0.0664557732178196"/>
          <c:y val="0.0428572175941992"/>
          <c:w val="0.313291513007077"/>
          <c:h val="0.06071439159178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New York"/>
              <a:ea typeface="New York"/>
              <a:cs typeface="New York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127000</xdr:colOff>
      <xdr:row>12</xdr:row>
      <xdr:rowOff>63500</xdr:rowOff>
    </xdr:from>
    <xdr:to>
      <xdr:col>22</xdr:col>
      <xdr:colOff>838200</xdr:colOff>
      <xdr:row>34</xdr:row>
      <xdr:rowOff>38100</xdr:rowOff>
    </xdr:to>
    <xdr:graphicFrame macro="">
      <xdr:nvGraphicFramePr>
        <xdr:cNvPr id="102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127000</xdr:colOff>
      <xdr:row>34</xdr:row>
      <xdr:rowOff>139700</xdr:rowOff>
    </xdr:from>
    <xdr:to>
      <xdr:col>22</xdr:col>
      <xdr:colOff>838200</xdr:colOff>
      <xdr:row>56</xdr:row>
      <xdr:rowOff>101600</xdr:rowOff>
    </xdr:to>
    <xdr:graphicFrame macro="">
      <xdr:nvGraphicFramePr>
        <xdr:cNvPr id="1026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152400</xdr:colOff>
      <xdr:row>59</xdr:row>
      <xdr:rowOff>38100</xdr:rowOff>
    </xdr:from>
    <xdr:to>
      <xdr:col>22</xdr:col>
      <xdr:colOff>825500</xdr:colOff>
      <xdr:row>82</xdr:row>
      <xdr:rowOff>88900</xdr:rowOff>
    </xdr:to>
    <xdr:graphicFrame macro="">
      <xdr:nvGraphicFramePr>
        <xdr:cNvPr id="1027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152400</xdr:colOff>
      <xdr:row>85</xdr:row>
      <xdr:rowOff>12700</xdr:rowOff>
    </xdr:from>
    <xdr:to>
      <xdr:col>22</xdr:col>
      <xdr:colOff>825500</xdr:colOff>
      <xdr:row>108</xdr:row>
      <xdr:rowOff>63500</xdr:rowOff>
    </xdr:to>
    <xdr:graphicFrame macro="">
      <xdr:nvGraphicFramePr>
        <xdr:cNvPr id="1028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508000</xdr:colOff>
      <xdr:row>0</xdr:row>
      <xdr:rowOff>165100</xdr:rowOff>
    </xdr:from>
    <xdr:to>
      <xdr:col>22</xdr:col>
      <xdr:colOff>431800</xdr:colOff>
      <xdr:row>11</xdr:row>
      <xdr:rowOff>165100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9398000" y="165100"/>
          <a:ext cx="7277100" cy="2247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On considère un chariot de masse m, mobile sur un banc à coussin d'air, et fixé entre deux ressorts de raideurs k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1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et k</a:t>
          </a:r>
          <a:r>
            <a:rPr lang="fr-FR" sz="1000" b="0" i="0" u="none" strike="noStrike" baseline="-25000">
              <a:solidFill>
                <a:srgbClr val="000000"/>
              </a:solidFill>
              <a:latin typeface="Helvetica"/>
              <a:ea typeface="Helvetica"/>
              <a:cs typeface="Helvetic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.</a:t>
          </a:r>
        </a:p>
        <a:p>
          <a:pPr algn="just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Helvetica"/>
            <a:ea typeface="Helvetica"/>
            <a:cs typeface="Helvetica"/>
          </a:endParaRP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La position du mobile est enregistrée par un dispositif à étincelles (le papier est sur un cylindre tournant).</a:t>
          </a:r>
        </a:p>
        <a:p>
          <a:pPr algn="just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Helvetica"/>
            <a:ea typeface="Helvetica"/>
            <a:cs typeface="Helvetica"/>
          </a:endParaRP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La masse mesurée est  m = 197,6 ± 0,4 g  mais les ressorts peuvent contribuer un peu à la masse oscillante. La mesure de la période donne  30 T = 15,6 ± 0,2 s  d'où on tire  m = kT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/4π</a:t>
          </a:r>
          <a:r>
            <a:rPr lang="fr-FR" sz="1000" b="0" i="0" u="none" strike="noStrike" baseline="30000">
              <a:solidFill>
                <a:srgbClr val="000000"/>
              </a:solidFill>
              <a:latin typeface="Helvetica"/>
              <a:ea typeface="Helvetica"/>
              <a:cs typeface="Helvetica"/>
            </a:rPr>
            <a:t>2</a:t>
          </a: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 = 200 ± 7 g.</a:t>
          </a:r>
        </a:p>
        <a:p>
          <a:pPr algn="just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Helvetica"/>
            <a:ea typeface="Helvetica"/>
            <a:cs typeface="Helvetica"/>
          </a:endParaRP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Les oscillations montrent une alternance, d'allure sinusoïdale, entre l'énergie cinétique et l'énergie potentielle élastique.</a:t>
          </a:r>
        </a:p>
        <a:p>
          <a:pPr algn="just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Helvetica"/>
            <a:ea typeface="Helvetica"/>
            <a:cs typeface="Helvetica"/>
          </a:endParaRP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On remarque un léger amortissement, compatible avec un frottement moyen  f = 3,8 ±0,6 mN  ;  ceci est toutefois trop faible pour qu'on puisse distinguer entre frottement de type "fluide" ou "solide".</a:t>
          </a:r>
        </a:p>
        <a:p>
          <a:pPr algn="just" rtl="0">
            <a:lnSpc>
              <a:spcPts val="1100"/>
            </a:lnSpc>
            <a:defRPr sz="1000"/>
          </a:pPr>
          <a:endParaRPr lang="fr-FR" sz="1000" b="0" i="0" u="none" strike="noStrike" baseline="0">
            <a:solidFill>
              <a:srgbClr val="000000"/>
            </a:solidFill>
            <a:latin typeface="Helvetica"/>
            <a:ea typeface="Helvetica"/>
            <a:cs typeface="Helvetica"/>
          </a:endParaRPr>
        </a:p>
        <a:p>
          <a:pPr algn="just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Helvetica"/>
              <a:ea typeface="Helvetica"/>
              <a:cs typeface="Helvetica"/>
            </a:rPr>
            <a:t>◊ remarque : la précision modeste vient dudispositif ancien (le relevé manuel de 255 points était déjà assez fastidieux, les dispositifs électroniques modernes enregistent 2000 points sans effort).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3"/>
  <sheetViews>
    <sheetView tabSelected="1" topLeftCell="E45" zoomScaleSheetLayoutView="50" workbookViewId="0">
      <selection activeCell="X89" sqref="X89"/>
    </sheetView>
  </sheetViews>
  <sheetFormatPr baseColWidth="10" defaultColWidth="10.7109375" defaultRowHeight="12" customHeight="1" x14ac:dyDescent="0"/>
  <cols>
    <col min="1" max="1" width="8.28515625" bestFit="1" customWidth="1"/>
    <col min="2" max="2" width="9" bestFit="1" customWidth="1"/>
    <col min="3" max="3" width="6.5703125" bestFit="1" customWidth="1"/>
    <col min="4" max="4" width="9.85546875" bestFit="1" customWidth="1"/>
    <col min="5" max="5" width="5.42578125" customWidth="1"/>
    <col min="6" max="6" width="8.28515625" bestFit="1" customWidth="1"/>
    <col min="7" max="7" width="4.5703125" customWidth="1"/>
    <col min="8" max="8" width="8.42578125" bestFit="1" customWidth="1"/>
    <col min="9" max="9" width="4.5703125" customWidth="1"/>
    <col min="10" max="10" width="10.140625" bestFit="1" customWidth="1"/>
    <col min="11" max="11" width="8.7109375" bestFit="1" customWidth="1"/>
    <col min="12" max="12" width="4.5703125" bestFit="1" customWidth="1"/>
    <col min="13" max="13" width="7.5703125" bestFit="1" customWidth="1"/>
    <col min="14" max="14" width="4.5703125" customWidth="1"/>
    <col min="15" max="17" width="9.7109375" customWidth="1"/>
  </cols>
  <sheetData>
    <row r="1" spans="1:14" ht="23" customHeight="1">
      <c r="A1" s="23" t="s">
        <v>5</v>
      </c>
    </row>
    <row r="2" spans="1:14" ht="23" customHeight="1"/>
    <row r="3" spans="1:14" ht="23" customHeight="1">
      <c r="A3" s="15" t="s">
        <v>0</v>
      </c>
      <c r="B3" s="16"/>
      <c r="C3" s="17" t="s">
        <v>1</v>
      </c>
      <c r="D3" s="15" t="s">
        <v>6</v>
      </c>
      <c r="E3" s="21" t="s">
        <v>10</v>
      </c>
      <c r="F3" s="18" t="s">
        <v>7</v>
      </c>
      <c r="G3" s="21" t="s">
        <v>11</v>
      </c>
      <c r="H3" s="19" t="s">
        <v>8</v>
      </c>
      <c r="I3" s="21" t="s">
        <v>11</v>
      </c>
      <c r="J3" s="19" t="s">
        <v>15</v>
      </c>
      <c r="K3" s="20" t="s">
        <v>9</v>
      </c>
      <c r="L3" s="21" t="s">
        <v>11</v>
      </c>
      <c r="M3" s="20" t="s">
        <v>20</v>
      </c>
      <c r="N3" s="21" t="s">
        <v>11</v>
      </c>
    </row>
    <row r="4" spans="1:14" ht="17" customHeight="1">
      <c r="A4" s="1"/>
      <c r="C4" s="2"/>
      <c r="D4" s="1"/>
      <c r="E4" s="9"/>
      <c r="F4" s="3"/>
      <c r="G4" s="9"/>
      <c r="H4" s="4"/>
      <c r="I4" s="9"/>
      <c r="J4" s="9"/>
      <c r="K4" s="12"/>
      <c r="L4" s="9"/>
      <c r="M4" s="9"/>
      <c r="N4" s="9"/>
    </row>
    <row r="5" spans="1:14" ht="13">
      <c r="A5" s="5">
        <v>-51.25</v>
      </c>
      <c r="C5" s="11">
        <v>20</v>
      </c>
      <c r="D5" s="5"/>
      <c r="F5" s="5"/>
      <c r="H5" s="6">
        <f t="shared" ref="H5:H68" si="0">0.5*$B$23*A5^2/1000</f>
        <v>38.347812500000003</v>
      </c>
      <c r="I5" s="5">
        <f>2*($B$25/$B$23+1/(ABS(A5)+3)+0.01)*(H5+1)</f>
        <v>2.7765779792153276</v>
      </c>
      <c r="J5" s="6">
        <f>$B$28*COS($B$38*0.001*C5+$B$43)^2*EXP(-$B$48*0.001*C5)</f>
        <v>38.230504851130988</v>
      </c>
      <c r="K5" s="13"/>
    </row>
    <row r="6" spans="1:14" ht="13">
      <c r="A6" s="5">
        <v>-40.5</v>
      </c>
      <c r="C6" s="11">
        <v>40</v>
      </c>
      <c r="D6" s="5">
        <f>(A7-A5)/(2*$C$5)</f>
        <v>0.58750000000000002</v>
      </c>
      <c r="E6" s="5">
        <f t="shared" ref="E6:E69" si="1">(1/(ABS(A7-A5)+3))+(0.01)</f>
        <v>4.7735849056603774E-2</v>
      </c>
      <c r="F6" s="7">
        <f t="shared" ref="F6:F69" si="2">0.5*$B$8*D6^2</f>
        <v>34.170468750000005</v>
      </c>
      <c r="G6" s="5">
        <f>($B$10/$B$8+2*E6+0.01)*(F6+1)</f>
        <v>4.0647463226010103</v>
      </c>
      <c r="H6" s="6">
        <f t="shared" si="0"/>
        <v>23.947649999999999</v>
      </c>
      <c r="I6" s="5">
        <f t="shared" ref="I6:I69" si="3">2*($B$25/$B$23+1/(ABS(A6)+3)+0.01)*(H6+1)</f>
        <v>1.987720020941584</v>
      </c>
      <c r="J6" s="6">
        <f t="shared" ref="J6:J69" si="4">$B$28*COS($B$38*0.001*C6+$B$43)^2*EXP(-$B$48*0.001*C6)</f>
        <v>23.691360034428378</v>
      </c>
      <c r="K6" s="14">
        <f>F6+H6</f>
        <v>58.118118750000008</v>
      </c>
      <c r="L6" s="5">
        <f>G6+I6</f>
        <v>6.0524663435425943</v>
      </c>
      <c r="M6" s="14">
        <f>LN(K6)</f>
        <v>4.0624774698024408</v>
      </c>
      <c r="N6" s="5">
        <f>L6/K6</f>
        <v>0.10414078214709235</v>
      </c>
    </row>
    <row r="7" spans="1:14" ht="13">
      <c r="A7" s="5">
        <v>-27.75</v>
      </c>
      <c r="B7" s="22" t="s">
        <v>2</v>
      </c>
      <c r="C7" s="11">
        <v>60</v>
      </c>
      <c r="D7" s="5">
        <f t="shared" ref="D7:D70" si="5">(A8-A6)/(2*$C$5)</f>
        <v>0.67500000000000004</v>
      </c>
      <c r="E7" s="5">
        <f t="shared" si="1"/>
        <v>4.3333333333333335E-2</v>
      </c>
      <c r="F7" s="7">
        <f t="shared" si="2"/>
        <v>45.106875000000002</v>
      </c>
      <c r="G7" s="5">
        <f t="shared" ref="G7:G70" si="6">($B$10/$B$8+2*E7+0.01)*(F7+1)</f>
        <v>4.9227239267676763</v>
      </c>
      <c r="H7" s="6">
        <f t="shared" si="0"/>
        <v>11.242912500000001</v>
      </c>
      <c r="I7" s="5">
        <f t="shared" si="3"/>
        <v>1.2088563720069052</v>
      </c>
      <c r="J7" s="6">
        <f t="shared" si="4"/>
        <v>10.414036048779849</v>
      </c>
      <c r="K7" s="14">
        <f t="shared" ref="K7:K70" si="7">F7+H7</f>
        <v>56.349787500000005</v>
      </c>
      <c r="L7" s="5">
        <f t="shared" ref="L7:L70" si="8">G7+I7</f>
        <v>6.1315802987745815</v>
      </c>
      <c r="M7" s="14">
        <f t="shared" ref="M7:M70" si="9">LN(K7)</f>
        <v>4.0315784694050283</v>
      </c>
      <c r="N7" s="5">
        <f t="shared" ref="N7:N70" si="10">L7/K7</f>
        <v>0.1088128380035964</v>
      </c>
    </row>
    <row r="8" spans="1:14" ht="13">
      <c r="A8" s="5">
        <v>-13.5</v>
      </c>
      <c r="B8" s="11">
        <v>198</v>
      </c>
      <c r="C8" s="11">
        <v>80</v>
      </c>
      <c r="D8" s="5">
        <f t="shared" si="5"/>
        <v>0.73124999999999996</v>
      </c>
      <c r="E8" s="5">
        <f t="shared" si="1"/>
        <v>4.1007751937984498E-2</v>
      </c>
      <c r="F8" s="7">
        <f t="shared" si="2"/>
        <v>52.937929687499995</v>
      </c>
      <c r="G8" s="5">
        <f t="shared" si="6"/>
        <v>5.5079533508229082</v>
      </c>
      <c r="H8" s="6">
        <f t="shared" si="0"/>
        <v>2.6608499999999999</v>
      </c>
      <c r="I8" s="5">
        <f t="shared" si="3"/>
        <v>0.56710502407638019</v>
      </c>
      <c r="J8" s="6">
        <f t="shared" si="4"/>
        <v>1.8827722287905135</v>
      </c>
      <c r="K8" s="14">
        <f t="shared" si="7"/>
        <v>55.598779687499999</v>
      </c>
      <c r="L8" s="5">
        <f t="shared" si="8"/>
        <v>6.0750583748992888</v>
      </c>
      <c r="M8" s="14">
        <f t="shared" si="9"/>
        <v>4.0181612529491275</v>
      </c>
      <c r="N8" s="5">
        <f t="shared" si="10"/>
        <v>0.1092660380145918</v>
      </c>
    </row>
    <row r="9" spans="1:14" ht="13">
      <c r="A9" s="5">
        <v>1.5</v>
      </c>
      <c r="B9" s="22" t="s">
        <v>11</v>
      </c>
      <c r="C9" s="11">
        <v>100</v>
      </c>
      <c r="D9" s="5">
        <f t="shared" si="5"/>
        <v>0.75624999999999998</v>
      </c>
      <c r="E9" s="5">
        <f t="shared" si="1"/>
        <v>4.0075187969924812E-2</v>
      </c>
      <c r="F9" s="7">
        <f t="shared" si="2"/>
        <v>56.619492187500001</v>
      </c>
      <c r="G9" s="5">
        <f t="shared" si="6"/>
        <v>5.7764339547673629</v>
      </c>
      <c r="H9" s="6">
        <f t="shared" si="0"/>
        <v>3.2850000000000004E-2</v>
      </c>
      <c r="I9" s="5">
        <f t="shared" si="3"/>
        <v>0.49385007458143076</v>
      </c>
      <c r="J9" s="6">
        <f t="shared" si="4"/>
        <v>0.32856259028661727</v>
      </c>
      <c r="K9" s="14">
        <f t="shared" si="7"/>
        <v>56.652342187500004</v>
      </c>
      <c r="L9" s="5">
        <f t="shared" si="8"/>
        <v>6.2702840293487938</v>
      </c>
      <c r="M9" s="14">
        <f t="shared" si="9"/>
        <v>4.0369333315001867</v>
      </c>
      <c r="N9" s="5">
        <f t="shared" si="10"/>
        <v>0.11068004935429296</v>
      </c>
    </row>
    <row r="10" spans="1:14" ht="13">
      <c r="A10" s="5">
        <v>16.75</v>
      </c>
      <c r="B10" s="11">
        <v>2</v>
      </c>
      <c r="C10" s="11">
        <v>120</v>
      </c>
      <c r="D10" s="5">
        <f t="shared" si="5"/>
        <v>0.71875</v>
      </c>
      <c r="E10" s="5">
        <f t="shared" si="1"/>
        <v>4.1496062992125986E-2</v>
      </c>
      <c r="F10" s="7">
        <f t="shared" si="2"/>
        <v>51.1435546875</v>
      </c>
      <c r="G10" s="5">
        <f t="shared" si="6"/>
        <v>5.3756425793677423</v>
      </c>
      <c r="H10" s="6">
        <f t="shared" si="0"/>
        <v>4.0962125</v>
      </c>
      <c r="I10" s="5">
        <f t="shared" si="3"/>
        <v>0.68780753203572054</v>
      </c>
      <c r="J10" s="6">
        <f t="shared" si="4"/>
        <v>6.1443083463398667</v>
      </c>
      <c r="K10" s="14">
        <f t="shared" si="7"/>
        <v>55.2397671875</v>
      </c>
      <c r="L10" s="5">
        <f t="shared" si="8"/>
        <v>6.0634501114034629</v>
      </c>
      <c r="M10" s="14">
        <f t="shared" si="9"/>
        <v>4.0116831139684885</v>
      </c>
      <c r="N10" s="5">
        <f t="shared" si="10"/>
        <v>0.10976603306133301</v>
      </c>
    </row>
    <row r="11" spans="1:14" ht="13">
      <c r="A11" s="5">
        <v>30.25</v>
      </c>
      <c r="C11" s="11">
        <v>140</v>
      </c>
      <c r="D11" s="5">
        <f t="shared" si="5"/>
        <v>0.63749999999999996</v>
      </c>
      <c r="E11" s="5">
        <f t="shared" si="1"/>
        <v>4.5087719298245614E-2</v>
      </c>
      <c r="F11" s="7">
        <f t="shared" si="2"/>
        <v>40.234218749999997</v>
      </c>
      <c r="G11" s="5">
        <f t="shared" si="6"/>
        <v>4.5471632085659213</v>
      </c>
      <c r="H11" s="6">
        <f t="shared" si="0"/>
        <v>13.3599125</v>
      </c>
      <c r="I11" s="5">
        <f t="shared" si="3"/>
        <v>1.3476635154753323</v>
      </c>
      <c r="J11" s="6">
        <f t="shared" si="4"/>
        <v>17.784209562532109</v>
      </c>
      <c r="K11" s="14">
        <f t="shared" si="7"/>
        <v>53.594131249999997</v>
      </c>
      <c r="L11" s="5">
        <f t="shared" si="8"/>
        <v>5.8948267240412537</v>
      </c>
      <c r="M11" s="14">
        <f t="shared" si="9"/>
        <v>3.9814395704776353</v>
      </c>
      <c r="N11" s="5">
        <f t="shared" si="10"/>
        <v>0.10999015352154354</v>
      </c>
    </row>
    <row r="12" spans="1:14" ht="17">
      <c r="A12" s="5">
        <v>42.25</v>
      </c>
      <c r="B12" s="22" t="s">
        <v>12</v>
      </c>
      <c r="C12" s="11">
        <v>160</v>
      </c>
      <c r="D12" s="5">
        <f t="shared" si="5"/>
        <v>0.5625</v>
      </c>
      <c r="E12" s="5">
        <f t="shared" si="1"/>
        <v>4.9215686274509805E-2</v>
      </c>
      <c r="F12" s="7">
        <f t="shared" si="2"/>
        <v>31.32421875</v>
      </c>
      <c r="G12" s="5">
        <f t="shared" si="6"/>
        <v>3.8314666657382648</v>
      </c>
      <c r="H12" s="6">
        <f t="shared" si="0"/>
        <v>26.061912499999998</v>
      </c>
      <c r="I12" s="5">
        <f t="shared" si="3"/>
        <v>2.1080560099712402</v>
      </c>
      <c r="J12" s="6">
        <f t="shared" si="4"/>
        <v>32.173138207655434</v>
      </c>
      <c r="K12" s="14">
        <f t="shared" si="7"/>
        <v>57.386131249999998</v>
      </c>
      <c r="L12" s="5">
        <f t="shared" si="8"/>
        <v>5.9395226757095045</v>
      </c>
      <c r="M12" s="14">
        <f t="shared" si="9"/>
        <v>4.0498026582780495</v>
      </c>
      <c r="N12" s="5">
        <f t="shared" si="10"/>
        <v>0.10350101228874015</v>
      </c>
    </row>
    <row r="13" spans="1:14" ht="13">
      <c r="A13" s="5">
        <v>52.75</v>
      </c>
      <c r="B13" s="10">
        <v>14.6</v>
      </c>
      <c r="C13" s="11">
        <v>180</v>
      </c>
      <c r="D13" s="5">
        <f t="shared" si="5"/>
        <v>0.4375</v>
      </c>
      <c r="E13" s="5">
        <f t="shared" si="1"/>
        <v>5.8780487804878052E-2</v>
      </c>
      <c r="F13" s="7">
        <f t="shared" si="2"/>
        <v>18.94921875</v>
      </c>
      <c r="G13" s="5">
        <f t="shared" si="6"/>
        <v>2.7462490665034496</v>
      </c>
      <c r="H13" s="6">
        <f t="shared" si="0"/>
        <v>40.625412499999996</v>
      </c>
      <c r="I13" s="5">
        <f t="shared" si="3"/>
        <v>2.8960077209441608</v>
      </c>
      <c r="J13" s="6">
        <f t="shared" si="4"/>
        <v>45.517583724459776</v>
      </c>
      <c r="K13" s="14">
        <f t="shared" si="7"/>
        <v>59.574631249999996</v>
      </c>
      <c r="L13" s="5">
        <f t="shared" si="8"/>
        <v>5.6422567874476108</v>
      </c>
      <c r="M13" s="14">
        <f t="shared" si="9"/>
        <v>4.087229833288772</v>
      </c>
      <c r="N13" s="5">
        <f t="shared" si="10"/>
        <v>9.4709050967858255E-2</v>
      </c>
    </row>
    <row r="14" spans="1:14" ht="13">
      <c r="A14" s="5">
        <v>59.75</v>
      </c>
      <c r="B14" s="22" t="s">
        <v>11</v>
      </c>
      <c r="C14" s="11">
        <v>200</v>
      </c>
      <c r="D14" s="5">
        <f t="shared" si="5"/>
        <v>0.25</v>
      </c>
      <c r="E14" s="5">
        <f t="shared" si="1"/>
        <v>8.6923076923076922E-2</v>
      </c>
      <c r="F14" s="7">
        <f t="shared" si="2"/>
        <v>6.1875</v>
      </c>
      <c r="G14" s="5">
        <f t="shared" si="6"/>
        <v>1.393995240870241</v>
      </c>
      <c r="H14" s="6">
        <f t="shared" si="0"/>
        <v>52.122912499999998</v>
      </c>
      <c r="I14" s="5">
        <f t="shared" si="3"/>
        <v>3.4833299379059106</v>
      </c>
      <c r="J14" s="6">
        <f t="shared" si="4"/>
        <v>54.304318278326541</v>
      </c>
      <c r="K14" s="14">
        <f t="shared" si="7"/>
        <v>58.310412499999998</v>
      </c>
      <c r="L14" s="5">
        <f t="shared" si="8"/>
        <v>4.877325178776152</v>
      </c>
      <c r="M14" s="14">
        <f t="shared" si="9"/>
        <v>4.0657806794673172</v>
      </c>
      <c r="N14" s="5">
        <f t="shared" si="10"/>
        <v>8.3644154957335487E-2</v>
      </c>
    </row>
    <row r="15" spans="1:14" ht="13">
      <c r="A15" s="5">
        <v>62.75</v>
      </c>
      <c r="B15" s="10">
        <v>0.1</v>
      </c>
      <c r="C15" s="11">
        <v>220</v>
      </c>
      <c r="D15" s="5">
        <f t="shared" si="5"/>
        <v>-3.7499999999999999E-2</v>
      </c>
      <c r="E15" s="5">
        <f t="shared" si="1"/>
        <v>0.23222222222222222</v>
      </c>
      <c r="F15" s="7">
        <f t="shared" si="2"/>
        <v>0.13921875</v>
      </c>
      <c r="G15" s="5">
        <f t="shared" si="6"/>
        <v>0.55200326704545455</v>
      </c>
      <c r="H15" s="6">
        <f t="shared" si="0"/>
        <v>57.488412499999995</v>
      </c>
      <c r="I15" s="5">
        <f t="shared" si="3"/>
        <v>3.7500945892624613</v>
      </c>
      <c r="J15" s="6">
        <f t="shared" si="4"/>
        <v>56.223878911709498</v>
      </c>
      <c r="K15" s="14">
        <f t="shared" si="7"/>
        <v>57.627631249999993</v>
      </c>
      <c r="L15" s="5">
        <f t="shared" si="8"/>
        <v>4.302097856307916</v>
      </c>
      <c r="M15" s="14">
        <f t="shared" si="9"/>
        <v>4.0540021618795592</v>
      </c>
      <c r="N15" s="5">
        <f t="shared" si="10"/>
        <v>7.4653386977586667E-2</v>
      </c>
    </row>
    <row r="16" spans="1:14" ht="13">
      <c r="A16" s="5">
        <v>58.25</v>
      </c>
      <c r="C16" s="11">
        <v>240</v>
      </c>
      <c r="D16" s="5">
        <f t="shared" si="5"/>
        <v>-0.3</v>
      </c>
      <c r="E16" s="5">
        <f t="shared" si="1"/>
        <v>7.6666666666666661E-2</v>
      </c>
      <c r="F16" s="7">
        <f t="shared" si="2"/>
        <v>8.91</v>
      </c>
      <c r="G16" s="5">
        <f t="shared" si="6"/>
        <v>1.7187343434343436</v>
      </c>
      <c r="H16" s="6">
        <f t="shared" si="0"/>
        <v>49.538712500000003</v>
      </c>
      <c r="I16" s="5">
        <f t="shared" si="3"/>
        <v>3.3533290536063745</v>
      </c>
      <c r="J16" s="6">
        <f t="shared" si="4"/>
        <v>50.776123604494792</v>
      </c>
      <c r="K16" s="14">
        <f t="shared" si="7"/>
        <v>58.448712499999999</v>
      </c>
      <c r="L16" s="5">
        <f t="shared" si="8"/>
        <v>5.0720633970407185</v>
      </c>
      <c r="M16" s="14">
        <f t="shared" si="9"/>
        <v>4.0681496603016472</v>
      </c>
      <c r="N16" s="5">
        <f t="shared" si="10"/>
        <v>8.6778017514769351E-2</v>
      </c>
    </row>
    <row r="17" spans="1:14" ht="17">
      <c r="A17" s="5">
        <v>50.75</v>
      </c>
      <c r="B17" s="22" t="s">
        <v>13</v>
      </c>
      <c r="C17" s="11">
        <v>260</v>
      </c>
      <c r="D17" s="5">
        <f t="shared" si="5"/>
        <v>-0.45</v>
      </c>
      <c r="E17" s="5">
        <f t="shared" si="1"/>
        <v>5.7619047619047618E-2</v>
      </c>
      <c r="F17" s="7">
        <f t="shared" si="2"/>
        <v>20.047500000000003</v>
      </c>
      <c r="G17" s="5">
        <f t="shared" si="6"/>
        <v>2.8485498196248202</v>
      </c>
      <c r="H17" s="6">
        <f t="shared" si="0"/>
        <v>37.603212499999998</v>
      </c>
      <c r="I17" s="5">
        <f t="shared" si="3"/>
        <v>2.7372739847881489</v>
      </c>
      <c r="J17" s="6">
        <f t="shared" si="4"/>
        <v>39.399083925493159</v>
      </c>
      <c r="K17" s="14">
        <f t="shared" si="7"/>
        <v>57.650712499999997</v>
      </c>
      <c r="L17" s="5">
        <f t="shared" si="8"/>
        <v>5.5858238044129696</v>
      </c>
      <c r="M17" s="14">
        <f t="shared" si="9"/>
        <v>4.0544026057020082</v>
      </c>
      <c r="N17" s="5">
        <f t="shared" si="10"/>
        <v>9.6890802596983863E-2</v>
      </c>
    </row>
    <row r="18" spans="1:14" ht="13">
      <c r="A18" s="5">
        <v>40.25</v>
      </c>
      <c r="B18" s="10">
        <v>14.6</v>
      </c>
      <c r="C18" s="11">
        <v>280</v>
      </c>
      <c r="D18" s="5">
        <f t="shared" si="5"/>
        <v>-0.58125000000000004</v>
      </c>
      <c r="E18" s="5">
        <f t="shared" si="1"/>
        <v>4.8095238095238101E-2</v>
      </c>
      <c r="F18" s="7">
        <f t="shared" si="2"/>
        <v>33.447304687500001</v>
      </c>
      <c r="G18" s="5">
        <f t="shared" si="6"/>
        <v>4.0059282608450575</v>
      </c>
      <c r="H18" s="6">
        <f t="shared" si="0"/>
        <v>23.652912499999999</v>
      </c>
      <c r="I18" s="5">
        <f t="shared" si="3"/>
        <v>1.9707884552814947</v>
      </c>
      <c r="J18" s="6">
        <f t="shared" si="4"/>
        <v>25.08793329845361</v>
      </c>
      <c r="K18" s="14">
        <f t="shared" si="7"/>
        <v>57.1002171875</v>
      </c>
      <c r="L18" s="5">
        <f t="shared" si="8"/>
        <v>5.9767167161265524</v>
      </c>
      <c r="M18" s="14">
        <f t="shared" si="9"/>
        <v>4.0448079202887062</v>
      </c>
      <c r="N18" s="5">
        <f t="shared" si="10"/>
        <v>0.10467064768774532</v>
      </c>
    </row>
    <row r="19" spans="1:14" ht="13">
      <c r="A19" s="5">
        <v>27.5</v>
      </c>
      <c r="B19" s="22" t="s">
        <v>11</v>
      </c>
      <c r="C19" s="11">
        <v>300</v>
      </c>
      <c r="D19" s="5">
        <f t="shared" si="5"/>
        <v>-0.65</v>
      </c>
      <c r="E19" s="5">
        <f t="shared" si="1"/>
        <v>4.4482758620689657E-2</v>
      </c>
      <c r="F19" s="7">
        <f t="shared" si="2"/>
        <v>41.827500000000008</v>
      </c>
      <c r="G19" s="5">
        <f t="shared" si="6"/>
        <v>4.6710466997561833</v>
      </c>
      <c r="H19" s="6">
        <f t="shared" si="0"/>
        <v>11.04125</v>
      </c>
      <c r="I19" s="5">
        <f t="shared" si="3"/>
        <v>1.1953637940714126</v>
      </c>
      <c r="J19" s="6">
        <f t="shared" si="4"/>
        <v>11.605026515513932</v>
      </c>
      <c r="K19" s="14">
        <f t="shared" si="7"/>
        <v>52.868750000000006</v>
      </c>
      <c r="L19" s="5">
        <f t="shared" si="8"/>
        <v>5.8664104938275958</v>
      </c>
      <c r="M19" s="14">
        <f t="shared" si="9"/>
        <v>3.9678124270701876</v>
      </c>
      <c r="N19" s="5">
        <f t="shared" si="10"/>
        <v>0.11096177787119225</v>
      </c>
    </row>
    <row r="20" spans="1:14" ht="13">
      <c r="A20" s="5">
        <v>14.25</v>
      </c>
      <c r="B20" s="10">
        <v>0.1</v>
      </c>
      <c r="C20" s="11">
        <v>320</v>
      </c>
      <c r="D20" s="5">
        <f t="shared" si="5"/>
        <v>-0.71875</v>
      </c>
      <c r="E20" s="5">
        <f t="shared" si="1"/>
        <v>4.1496062992125986E-2</v>
      </c>
      <c r="F20" s="7">
        <f t="shared" si="2"/>
        <v>51.1435546875</v>
      </c>
      <c r="G20" s="5">
        <f t="shared" si="6"/>
        <v>5.3756425793677423</v>
      </c>
      <c r="H20" s="6">
        <f t="shared" si="0"/>
        <v>2.9647125000000001</v>
      </c>
      <c r="I20" s="5">
        <f t="shared" si="3"/>
        <v>0.59328219173118923</v>
      </c>
      <c r="J20" s="6">
        <f t="shared" si="4"/>
        <v>2.4893556244610884</v>
      </c>
      <c r="K20" s="14">
        <f t="shared" si="7"/>
        <v>54.108267187499997</v>
      </c>
      <c r="L20" s="5">
        <f t="shared" si="8"/>
        <v>5.9689247710989317</v>
      </c>
      <c r="M20" s="14">
        <f t="shared" si="9"/>
        <v>3.990986987255341</v>
      </c>
      <c r="N20" s="5">
        <f t="shared" si="10"/>
        <v>0.11031446914415073</v>
      </c>
    </row>
    <row r="21" spans="1:14" ht="13">
      <c r="A21" s="5">
        <v>-1.25</v>
      </c>
      <c r="C21" s="11">
        <v>340</v>
      </c>
      <c r="D21" s="5">
        <f t="shared" si="5"/>
        <v>-0.76249999999999996</v>
      </c>
      <c r="E21" s="5">
        <f t="shared" si="1"/>
        <v>3.9850746268656714E-2</v>
      </c>
      <c r="F21" s="7">
        <f t="shared" si="2"/>
        <v>57.559218749999992</v>
      </c>
      <c r="G21" s="5">
        <f t="shared" si="6"/>
        <v>5.8443565837950384</v>
      </c>
      <c r="H21" s="6">
        <f t="shared" si="0"/>
        <v>2.2812499999999999E-2</v>
      </c>
      <c r="I21" s="5">
        <f t="shared" si="3"/>
        <v>0.51579090954875095</v>
      </c>
      <c r="J21" s="6">
        <f t="shared" si="4"/>
        <v>0.12620829838579878</v>
      </c>
      <c r="K21" s="14">
        <f t="shared" si="7"/>
        <v>57.582031249999993</v>
      </c>
      <c r="L21" s="5">
        <f t="shared" si="8"/>
        <v>6.3601474933437894</v>
      </c>
      <c r="M21" s="14">
        <f t="shared" si="9"/>
        <v>4.0532105615677159</v>
      </c>
      <c r="N21" s="5">
        <f t="shared" si="10"/>
        <v>0.11045368416633948</v>
      </c>
    </row>
    <row r="22" spans="1:14" ht="13">
      <c r="A22" s="5">
        <v>-16.25</v>
      </c>
      <c r="B22" s="22" t="s">
        <v>3</v>
      </c>
      <c r="C22" s="11">
        <v>360</v>
      </c>
      <c r="D22" s="5">
        <f t="shared" si="5"/>
        <v>-0.71875</v>
      </c>
      <c r="E22" s="5">
        <f t="shared" si="1"/>
        <v>4.1496062992125986E-2</v>
      </c>
      <c r="F22" s="7">
        <f t="shared" si="2"/>
        <v>51.1435546875</v>
      </c>
      <c r="G22" s="5">
        <f t="shared" si="6"/>
        <v>5.3756425793677423</v>
      </c>
      <c r="H22" s="6">
        <f t="shared" si="0"/>
        <v>3.8553125000000001</v>
      </c>
      <c r="I22" s="5">
        <f t="shared" si="3"/>
        <v>0.66806543208503821</v>
      </c>
      <c r="J22" s="6">
        <f t="shared" si="4"/>
        <v>5.1215976992473946</v>
      </c>
      <c r="K22" s="14">
        <f t="shared" si="7"/>
        <v>54.998867187499997</v>
      </c>
      <c r="L22" s="5">
        <f t="shared" si="8"/>
        <v>6.0437080114527806</v>
      </c>
      <c r="M22" s="14">
        <f t="shared" si="9"/>
        <v>4.0073125884294489</v>
      </c>
      <c r="N22" s="5">
        <f t="shared" si="10"/>
        <v>0.10988786352360325</v>
      </c>
    </row>
    <row r="23" spans="1:14" ht="13">
      <c r="A23" s="5">
        <v>-30</v>
      </c>
      <c r="B23" s="10">
        <f>B13+B18</f>
        <v>29.2</v>
      </c>
      <c r="C23" s="11">
        <v>380</v>
      </c>
      <c r="D23" s="5">
        <f t="shared" si="5"/>
        <v>-0.65625</v>
      </c>
      <c r="E23" s="5">
        <f t="shared" si="1"/>
        <v>4.4188034188034193E-2</v>
      </c>
      <c r="F23" s="7">
        <f t="shared" si="2"/>
        <v>42.6357421875</v>
      </c>
      <c r="G23" s="5">
        <f t="shared" si="6"/>
        <v>4.7334778296790017</v>
      </c>
      <c r="H23" s="6">
        <f t="shared" si="0"/>
        <v>13.14</v>
      </c>
      <c r="I23" s="5">
        <f t="shared" si="3"/>
        <v>1.3334683271066834</v>
      </c>
      <c r="J23" s="6">
        <f t="shared" si="4"/>
        <v>16.145523814417366</v>
      </c>
      <c r="K23" s="14">
        <f t="shared" si="7"/>
        <v>55.775742187500001</v>
      </c>
      <c r="L23" s="5">
        <f t="shared" si="8"/>
        <v>6.0669461567856846</v>
      </c>
      <c r="M23" s="14">
        <f t="shared" si="9"/>
        <v>4.02133904704315</v>
      </c>
      <c r="N23" s="5">
        <f t="shared" si="10"/>
        <v>0.1087739206838445</v>
      </c>
    </row>
    <row r="24" spans="1:14" ht="13">
      <c r="A24" s="5">
        <v>-42.5</v>
      </c>
      <c r="B24" s="22" t="s">
        <v>11</v>
      </c>
      <c r="C24" s="11">
        <v>400</v>
      </c>
      <c r="D24" s="5">
        <f t="shared" si="5"/>
        <v>-0.54374999999999996</v>
      </c>
      <c r="E24" s="5">
        <f t="shared" si="1"/>
        <v>5.0404040404040409E-2</v>
      </c>
      <c r="F24" s="7">
        <f t="shared" si="2"/>
        <v>29.270742187499994</v>
      </c>
      <c r="G24" s="5">
        <f t="shared" si="6"/>
        <v>3.6600079190340904</v>
      </c>
      <c r="H24" s="6">
        <f t="shared" si="0"/>
        <v>26.37125</v>
      </c>
      <c r="I24" s="5">
        <f t="shared" si="3"/>
        <v>2.1255054982688546</v>
      </c>
      <c r="J24" s="6">
        <f t="shared" si="4"/>
        <v>30.284592236810372</v>
      </c>
      <c r="K24" s="14">
        <f t="shared" si="7"/>
        <v>55.641992187499994</v>
      </c>
      <c r="L24" s="5">
        <f t="shared" si="8"/>
        <v>5.785513417302945</v>
      </c>
      <c r="M24" s="14">
        <f t="shared" si="9"/>
        <v>4.0189381713657335</v>
      </c>
      <c r="N24" s="5">
        <f t="shared" si="10"/>
        <v>0.10397746719432997</v>
      </c>
    </row>
    <row r="25" spans="1:14" ht="13">
      <c r="A25" s="5">
        <v>-51.75</v>
      </c>
      <c r="B25" s="10">
        <f>B15+B20</f>
        <v>0.2</v>
      </c>
      <c r="C25" s="11">
        <v>420</v>
      </c>
      <c r="D25" s="5">
        <f t="shared" si="5"/>
        <v>-0.4</v>
      </c>
      <c r="E25" s="5">
        <f t="shared" si="1"/>
        <v>6.2631578947368413E-2</v>
      </c>
      <c r="F25" s="7">
        <f t="shared" si="2"/>
        <v>15.840000000000003</v>
      </c>
      <c r="G25" s="5">
        <f t="shared" si="6"/>
        <v>2.4479325890483792</v>
      </c>
      <c r="H25" s="6">
        <f t="shared" si="0"/>
        <v>39.099712500000003</v>
      </c>
      <c r="I25" s="5">
        <f t="shared" si="3"/>
        <v>2.8161350605022832</v>
      </c>
      <c r="J25" s="6">
        <f t="shared" si="4"/>
        <v>43.810507472182962</v>
      </c>
      <c r="K25" s="14">
        <f t="shared" si="7"/>
        <v>54.939712500000006</v>
      </c>
      <c r="L25" s="5">
        <f t="shared" si="8"/>
        <v>5.2640676495506629</v>
      </c>
      <c r="M25" s="14">
        <f t="shared" si="9"/>
        <v>4.0062364476720012</v>
      </c>
      <c r="N25" s="5">
        <f t="shared" si="10"/>
        <v>9.5815347587606362E-2</v>
      </c>
    </row>
    <row r="26" spans="1:14" ht="13">
      <c r="A26" s="5">
        <v>-58.5</v>
      </c>
      <c r="C26" s="11">
        <v>440</v>
      </c>
      <c r="D26" s="5">
        <f t="shared" si="5"/>
        <v>-0.25</v>
      </c>
      <c r="E26" s="5">
        <f t="shared" si="1"/>
        <v>8.6923076923076922E-2</v>
      </c>
      <c r="F26" s="7">
        <f t="shared" si="2"/>
        <v>6.1875</v>
      </c>
      <c r="G26" s="5">
        <f t="shared" si="6"/>
        <v>1.393995240870241</v>
      </c>
      <c r="H26" s="6">
        <f t="shared" si="0"/>
        <v>49.964849999999998</v>
      </c>
      <c r="I26" s="5">
        <f t="shared" si="3"/>
        <v>3.3748391260719455</v>
      </c>
      <c r="J26" s="6">
        <f t="shared" si="4"/>
        <v>53.161730748999815</v>
      </c>
      <c r="K26" s="14">
        <f t="shared" si="7"/>
        <v>56.152349999999998</v>
      </c>
      <c r="L26" s="5">
        <f t="shared" si="8"/>
        <v>4.7688343669421869</v>
      </c>
      <c r="M26" s="14">
        <f t="shared" si="9"/>
        <v>4.0280685324903303</v>
      </c>
      <c r="N26" s="5">
        <f t="shared" si="10"/>
        <v>8.4926710403788741E-2</v>
      </c>
    </row>
    <row r="27" spans="1:14" ht="17">
      <c r="A27" s="5">
        <v>-61.75</v>
      </c>
      <c r="B27" s="22" t="s">
        <v>14</v>
      </c>
      <c r="C27" s="11">
        <v>460</v>
      </c>
      <c r="D27" s="5">
        <f t="shared" si="5"/>
        <v>0</v>
      </c>
      <c r="E27" s="5">
        <f t="shared" si="1"/>
        <v>0.34333333333333332</v>
      </c>
      <c r="F27" s="7">
        <f t="shared" si="2"/>
        <v>0</v>
      </c>
      <c r="G27" s="5">
        <f t="shared" si="6"/>
        <v>0.70676767676767671</v>
      </c>
      <c r="H27" s="6">
        <f t="shared" si="0"/>
        <v>55.6707125</v>
      </c>
      <c r="I27" s="5">
        <f t="shared" si="3"/>
        <v>3.6601720982837045</v>
      </c>
      <c r="J27" s="6">
        <f t="shared" si="4"/>
        <v>55.879834524934566</v>
      </c>
      <c r="K27" s="14">
        <f t="shared" si="7"/>
        <v>55.6707125</v>
      </c>
      <c r="L27" s="5">
        <f t="shared" si="8"/>
        <v>4.3669397750513816</v>
      </c>
      <c r="M27" s="14">
        <f t="shared" si="9"/>
        <v>4.0194542007483269</v>
      </c>
      <c r="N27" s="5">
        <f t="shared" si="10"/>
        <v>7.8442318751558673E-2</v>
      </c>
    </row>
    <row r="28" spans="1:14" ht="13">
      <c r="A28" s="5">
        <v>-58.5</v>
      </c>
      <c r="B28" s="10">
        <v>56.9</v>
      </c>
      <c r="C28" s="11">
        <v>480</v>
      </c>
      <c r="D28" s="5">
        <f t="shared" si="5"/>
        <v>0.26874999999999999</v>
      </c>
      <c r="E28" s="5">
        <f t="shared" si="1"/>
        <v>8.2727272727272719E-2</v>
      </c>
      <c r="F28" s="7">
        <f t="shared" si="2"/>
        <v>7.1504296874999991</v>
      </c>
      <c r="G28" s="5">
        <f t="shared" si="6"/>
        <v>1.5123575086805554</v>
      </c>
      <c r="H28" s="6">
        <f t="shared" si="0"/>
        <v>49.964849999999998</v>
      </c>
      <c r="I28" s="5">
        <f t="shared" si="3"/>
        <v>3.3748391260719455</v>
      </c>
      <c r="J28" s="6">
        <f t="shared" si="4"/>
        <v>51.254381422927928</v>
      </c>
      <c r="K28" s="14">
        <f t="shared" si="7"/>
        <v>57.115279687499999</v>
      </c>
      <c r="L28" s="5">
        <f t="shared" si="8"/>
        <v>4.8871966347525007</v>
      </c>
      <c r="M28" s="14">
        <f t="shared" si="9"/>
        <v>4.0450716760924186</v>
      </c>
      <c r="N28" s="5">
        <f t="shared" si="10"/>
        <v>8.556723632436472E-2</v>
      </c>
    </row>
    <row r="29" spans="1:14" ht="13">
      <c r="A29" s="5">
        <v>-51</v>
      </c>
      <c r="B29" s="22" t="s">
        <v>11</v>
      </c>
      <c r="C29" s="11">
        <v>500</v>
      </c>
      <c r="D29" s="5">
        <f t="shared" si="5"/>
        <v>0.44374999999999998</v>
      </c>
      <c r="E29" s="5">
        <f t="shared" si="1"/>
        <v>5.8192771084337354E-2</v>
      </c>
      <c r="F29" s="7">
        <f t="shared" si="2"/>
        <v>19.494492187499997</v>
      </c>
      <c r="G29" s="5">
        <f t="shared" si="6"/>
        <v>2.7972225791898655</v>
      </c>
      <c r="H29" s="6">
        <f t="shared" si="0"/>
        <v>37.974599999999995</v>
      </c>
      <c r="I29" s="5">
        <f t="shared" si="3"/>
        <v>2.7568943338406897</v>
      </c>
      <c r="J29" s="6">
        <f t="shared" si="4"/>
        <v>40.507170215781194</v>
      </c>
      <c r="K29" s="14">
        <f t="shared" si="7"/>
        <v>57.469092187499996</v>
      </c>
      <c r="L29" s="5">
        <f t="shared" si="8"/>
        <v>5.5541169130305548</v>
      </c>
      <c r="M29" s="14">
        <f t="shared" si="9"/>
        <v>4.0512472761098692</v>
      </c>
      <c r="N29" s="5">
        <f t="shared" si="10"/>
        <v>9.6645287085962026E-2</v>
      </c>
    </row>
    <row r="30" spans="1:14" ht="13">
      <c r="A30" s="5">
        <v>-40.75</v>
      </c>
      <c r="B30" s="10">
        <v>0.1</v>
      </c>
      <c r="C30" s="11">
        <v>520</v>
      </c>
      <c r="D30" s="5">
        <f t="shared" si="5"/>
        <v>0.58125000000000004</v>
      </c>
      <c r="E30" s="5">
        <f t="shared" si="1"/>
        <v>4.8095238095238101E-2</v>
      </c>
      <c r="F30" s="7">
        <f t="shared" si="2"/>
        <v>33.447304687500001</v>
      </c>
      <c r="G30" s="5">
        <f t="shared" si="6"/>
        <v>4.0059282608450575</v>
      </c>
      <c r="H30" s="6">
        <f t="shared" si="0"/>
        <v>24.244212499999996</v>
      </c>
      <c r="I30" s="5">
        <f t="shared" si="3"/>
        <v>2.0047165229941286</v>
      </c>
      <c r="J30" s="6">
        <f t="shared" si="4"/>
        <v>26.468076998983395</v>
      </c>
      <c r="K30" s="14">
        <f t="shared" si="7"/>
        <v>57.691517187499997</v>
      </c>
      <c r="L30" s="5">
        <f t="shared" si="8"/>
        <v>6.0106447838391865</v>
      </c>
      <c r="M30" s="14">
        <f t="shared" si="9"/>
        <v>4.0551101468916118</v>
      </c>
      <c r="N30" s="5">
        <f t="shared" si="10"/>
        <v>0.10418593715093891</v>
      </c>
    </row>
    <row r="31" spans="1:14" ht="13">
      <c r="A31" s="5">
        <v>-27.75</v>
      </c>
      <c r="C31" s="11">
        <v>540</v>
      </c>
      <c r="D31" s="5">
        <f t="shared" si="5"/>
        <v>0.66874999999999996</v>
      </c>
      <c r="E31" s="5">
        <f t="shared" si="1"/>
        <v>4.3613445378151261E-2</v>
      </c>
      <c r="F31" s="7">
        <f t="shared" si="2"/>
        <v>44.275429687499994</v>
      </c>
      <c r="G31" s="5">
        <f t="shared" si="6"/>
        <v>4.8593168287722275</v>
      </c>
      <c r="H31" s="6">
        <f t="shared" si="0"/>
        <v>11.242912500000001</v>
      </c>
      <c r="I31" s="5">
        <f t="shared" si="3"/>
        <v>1.2088563720069052</v>
      </c>
      <c r="J31" s="6">
        <f t="shared" si="4"/>
        <v>12.828488763163882</v>
      </c>
      <c r="K31" s="14">
        <f t="shared" si="7"/>
        <v>55.518342187499996</v>
      </c>
      <c r="L31" s="5">
        <f t="shared" si="8"/>
        <v>6.0681732007791327</v>
      </c>
      <c r="M31" s="14">
        <f t="shared" si="9"/>
        <v>4.0167134560175075</v>
      </c>
      <c r="N31" s="5">
        <f t="shared" si="10"/>
        <v>0.10930033141633302</v>
      </c>
    </row>
    <row r="32" spans="1:14" ht="17">
      <c r="A32" s="5">
        <v>-14</v>
      </c>
      <c r="B32" s="24" t="s">
        <v>18</v>
      </c>
      <c r="C32" s="11">
        <v>560</v>
      </c>
      <c r="D32" s="5">
        <f t="shared" si="5"/>
        <v>0.71875</v>
      </c>
      <c r="E32" s="5">
        <f t="shared" si="1"/>
        <v>4.1496062992125986E-2</v>
      </c>
      <c r="F32" s="7">
        <f t="shared" si="2"/>
        <v>51.1435546875</v>
      </c>
      <c r="G32" s="5">
        <f t="shared" si="6"/>
        <v>5.3756425793677423</v>
      </c>
      <c r="H32" s="6">
        <f t="shared" si="0"/>
        <v>2.8615999999999997</v>
      </c>
      <c r="I32" s="5">
        <f t="shared" si="3"/>
        <v>0.58443651248992734</v>
      </c>
      <c r="J32" s="6">
        <f t="shared" si="4"/>
        <v>3.1692827889002686</v>
      </c>
      <c r="K32" s="14">
        <f t="shared" si="7"/>
        <v>54.005154687500003</v>
      </c>
      <c r="L32" s="5">
        <f t="shared" si="8"/>
        <v>5.9600790918576694</v>
      </c>
      <c r="M32" s="14">
        <f t="shared" si="9"/>
        <v>3.989079499184454</v>
      </c>
      <c r="N32" s="5">
        <f t="shared" si="10"/>
        <v>0.1103613002563473</v>
      </c>
    </row>
    <row r="33" spans="1:14" ht="13">
      <c r="A33" s="5">
        <v>1</v>
      </c>
      <c r="B33" s="5">
        <f>SQRT(1000*$B$23/$B$8)</f>
        <v>12.143918126978109</v>
      </c>
      <c r="C33" s="11">
        <v>580</v>
      </c>
      <c r="D33" s="5">
        <f t="shared" si="5"/>
        <v>0.73750000000000004</v>
      </c>
      <c r="E33" s="5">
        <f t="shared" si="1"/>
        <v>4.0769230769230773E-2</v>
      </c>
      <c r="F33" s="7">
        <f t="shared" si="2"/>
        <v>53.846718750000001</v>
      </c>
      <c r="G33" s="5">
        <f t="shared" si="6"/>
        <v>5.5745915149087022</v>
      </c>
      <c r="H33" s="6">
        <f t="shared" si="0"/>
        <v>1.46E-2</v>
      </c>
      <c r="I33" s="5">
        <f t="shared" si="3"/>
        <v>0.5414906301369864</v>
      </c>
      <c r="J33" s="6">
        <f t="shared" si="4"/>
        <v>1.9303467471266565E-2</v>
      </c>
      <c r="K33" s="14">
        <f t="shared" si="7"/>
        <v>53.861318750000002</v>
      </c>
      <c r="L33" s="5">
        <f t="shared" si="8"/>
        <v>6.1160821450456888</v>
      </c>
      <c r="M33" s="14">
        <f t="shared" si="9"/>
        <v>3.9864125718590491</v>
      </c>
      <c r="N33" s="5">
        <f t="shared" si="10"/>
        <v>0.11355240248449522</v>
      </c>
    </row>
    <row r="34" spans="1:14" ht="13">
      <c r="A34" s="5">
        <v>15.5</v>
      </c>
      <c r="B34" s="22" t="s">
        <v>11</v>
      </c>
      <c r="C34" s="11">
        <v>600</v>
      </c>
      <c r="D34" s="5">
        <f t="shared" si="5"/>
        <v>0.71250000000000002</v>
      </c>
      <c r="E34" s="5">
        <f t="shared" si="1"/>
        <v>4.1746031746031746E-2</v>
      </c>
      <c r="F34" s="7">
        <f t="shared" si="2"/>
        <v>50.257968750000003</v>
      </c>
      <c r="G34" s="5">
        <f t="shared" si="6"/>
        <v>5.3099705289502159</v>
      </c>
      <c r="H34" s="6">
        <f t="shared" si="0"/>
        <v>3.5076499999999999</v>
      </c>
      <c r="I34" s="5">
        <f t="shared" si="3"/>
        <v>0.63921514365049981</v>
      </c>
      <c r="J34" s="6">
        <f t="shared" si="4"/>
        <v>4.1918899267330625</v>
      </c>
      <c r="K34" s="14">
        <f t="shared" si="7"/>
        <v>53.765618750000002</v>
      </c>
      <c r="L34" s="5">
        <f t="shared" si="8"/>
        <v>5.9491856726007155</v>
      </c>
      <c r="M34" s="14">
        <f t="shared" si="9"/>
        <v>3.9846342061925242</v>
      </c>
      <c r="N34" s="5">
        <f t="shared" si="10"/>
        <v>0.11065037120214886</v>
      </c>
    </row>
    <row r="35" spans="1:14" ht="13">
      <c r="A35" s="5">
        <v>29.5</v>
      </c>
      <c r="B35" s="5">
        <f>0.5*B33*(B25/B23+B10/B8)</f>
        <v>0.10292168054205193</v>
      </c>
      <c r="C35" s="11">
        <v>620</v>
      </c>
      <c r="D35" s="5">
        <f t="shared" si="5"/>
        <v>0.66249999999999998</v>
      </c>
      <c r="E35" s="5">
        <f t="shared" si="1"/>
        <v>4.3898305084745765E-2</v>
      </c>
      <c r="F35" s="7">
        <f t="shared" si="2"/>
        <v>43.451718749999998</v>
      </c>
      <c r="G35" s="5">
        <f t="shared" si="6"/>
        <v>4.7962346700586371</v>
      </c>
      <c r="H35" s="6">
        <f t="shared" si="0"/>
        <v>12.70565</v>
      </c>
      <c r="I35" s="5">
        <f t="shared" si="3"/>
        <v>1.3052862455216019</v>
      </c>
      <c r="J35" s="6">
        <f t="shared" si="4"/>
        <v>14.573521312183862</v>
      </c>
      <c r="K35" s="14">
        <f t="shared" si="7"/>
        <v>56.157368749999996</v>
      </c>
      <c r="L35" s="5">
        <f t="shared" si="8"/>
        <v>6.101520915580239</v>
      </c>
      <c r="M35" s="14">
        <f t="shared" si="9"/>
        <v>4.0281579058777668</v>
      </c>
      <c r="N35" s="5">
        <f t="shared" si="10"/>
        <v>0.10865040601782538</v>
      </c>
    </row>
    <row r="36" spans="1:14" ht="13">
      <c r="A36" s="5">
        <v>42</v>
      </c>
      <c r="C36" s="11">
        <v>640</v>
      </c>
      <c r="D36" s="5">
        <f t="shared" si="5"/>
        <v>0.54374999999999996</v>
      </c>
      <c r="E36" s="5">
        <f t="shared" si="1"/>
        <v>5.0404040404040409E-2</v>
      </c>
      <c r="F36" s="7">
        <f t="shared" si="2"/>
        <v>29.270742187499994</v>
      </c>
      <c r="G36" s="5">
        <f t="shared" si="6"/>
        <v>3.6600079190340904</v>
      </c>
      <c r="H36" s="6">
        <f t="shared" si="0"/>
        <v>25.754399999999997</v>
      </c>
      <c r="I36" s="5">
        <f t="shared" si="3"/>
        <v>2.0906710745814303</v>
      </c>
      <c r="J36" s="6">
        <f t="shared" si="4"/>
        <v>28.419493122239327</v>
      </c>
      <c r="K36" s="14">
        <f t="shared" si="7"/>
        <v>55.025142187499995</v>
      </c>
      <c r="L36" s="5">
        <f t="shared" si="8"/>
        <v>5.7506789936155212</v>
      </c>
      <c r="M36" s="14">
        <f t="shared" si="9"/>
        <v>4.0077902114618897</v>
      </c>
      <c r="N36" s="5">
        <f t="shared" si="10"/>
        <v>0.10451002514486726</v>
      </c>
    </row>
    <row r="37" spans="1:14" ht="13">
      <c r="A37" s="5">
        <v>51.25</v>
      </c>
      <c r="B37" s="24" t="s">
        <v>16</v>
      </c>
      <c r="C37" s="11">
        <v>660</v>
      </c>
      <c r="D37" s="5">
        <f t="shared" si="5"/>
        <v>0.40625</v>
      </c>
      <c r="E37" s="5">
        <f t="shared" si="1"/>
        <v>6.1948051948051953E-2</v>
      </c>
      <c r="F37" s="7">
        <f t="shared" si="2"/>
        <v>16.3388671875</v>
      </c>
      <c r="G37" s="5">
        <f t="shared" si="6"/>
        <v>2.4967468349792572</v>
      </c>
      <c r="H37" s="6">
        <f t="shared" si="0"/>
        <v>38.347812500000003</v>
      </c>
      <c r="I37" s="5">
        <f t="shared" si="3"/>
        <v>2.7765779792153276</v>
      </c>
      <c r="J37" s="6">
        <f t="shared" si="4"/>
        <v>42.078119640699612</v>
      </c>
      <c r="K37" s="14">
        <f t="shared" si="7"/>
        <v>54.686679687500003</v>
      </c>
      <c r="L37" s="5">
        <f t="shared" si="8"/>
        <v>5.2733248141945843</v>
      </c>
      <c r="M37" s="14">
        <f t="shared" si="9"/>
        <v>4.0016201640053319</v>
      </c>
      <c r="N37" s="5">
        <f t="shared" si="10"/>
        <v>9.6427957307489154E-2</v>
      </c>
    </row>
    <row r="38" spans="1:14" ht="13">
      <c r="A38" s="5">
        <v>58.25</v>
      </c>
      <c r="B38" s="5">
        <v>12.97</v>
      </c>
      <c r="C38" s="11">
        <v>680</v>
      </c>
      <c r="D38" s="5">
        <f t="shared" si="5"/>
        <v>0.27500000000000002</v>
      </c>
      <c r="E38" s="5">
        <f t="shared" si="1"/>
        <v>8.142857142857142E-2</v>
      </c>
      <c r="F38" s="7">
        <f t="shared" si="2"/>
        <v>7.4868750000000013</v>
      </c>
      <c r="G38" s="5">
        <f t="shared" si="6"/>
        <v>1.5527429743867247</v>
      </c>
      <c r="H38" s="6">
        <f t="shared" si="0"/>
        <v>49.538712500000003</v>
      </c>
      <c r="I38" s="5">
        <f t="shared" si="3"/>
        <v>3.3533290536063745</v>
      </c>
      <c r="J38" s="6">
        <f t="shared" si="4"/>
        <v>51.952381209045186</v>
      </c>
      <c r="K38" s="14">
        <f t="shared" si="7"/>
        <v>57.0255875</v>
      </c>
      <c r="L38" s="5">
        <f t="shared" si="8"/>
        <v>4.9060720279930994</v>
      </c>
      <c r="M38" s="14">
        <f t="shared" si="9"/>
        <v>4.0435000706162851</v>
      </c>
      <c r="N38" s="5">
        <f t="shared" si="10"/>
        <v>8.6032818653435164E-2</v>
      </c>
    </row>
    <row r="39" spans="1:14" ht="13">
      <c r="A39" s="5">
        <v>62.25</v>
      </c>
      <c r="B39" s="22" t="s">
        <v>11</v>
      </c>
      <c r="C39" s="11">
        <v>700</v>
      </c>
      <c r="D39" s="5">
        <f t="shared" si="5"/>
        <v>0</v>
      </c>
      <c r="E39" s="5">
        <f t="shared" si="1"/>
        <v>0.34333333333333332</v>
      </c>
      <c r="F39" s="7">
        <f t="shared" si="2"/>
        <v>0</v>
      </c>
      <c r="G39" s="5">
        <f t="shared" si="6"/>
        <v>0.70676767676767671</v>
      </c>
      <c r="H39" s="6">
        <f t="shared" si="0"/>
        <v>56.575912500000001</v>
      </c>
      <c r="I39" s="5">
        <f t="shared" si="3"/>
        <v>3.7050083073400515</v>
      </c>
      <c r="J39" s="6">
        <f t="shared" si="4"/>
        <v>55.445774963445565</v>
      </c>
      <c r="K39" s="14">
        <f t="shared" si="7"/>
        <v>56.575912500000001</v>
      </c>
      <c r="L39" s="5">
        <f t="shared" si="8"/>
        <v>4.4117759841077282</v>
      </c>
      <c r="M39" s="14">
        <f t="shared" si="9"/>
        <v>4.0355833204217877</v>
      </c>
      <c r="N39" s="5">
        <f t="shared" si="10"/>
        <v>7.7979758331034044E-2</v>
      </c>
    </row>
    <row r="40" spans="1:14" ht="13">
      <c r="A40" s="5">
        <v>58.25</v>
      </c>
      <c r="B40" s="5">
        <f>0.5*B38*(B25/B23+B10/B8)</f>
        <v>0.10992285872422861</v>
      </c>
      <c r="C40" s="11">
        <v>720</v>
      </c>
      <c r="D40" s="5">
        <f t="shared" si="5"/>
        <v>-0.28125</v>
      </c>
      <c r="E40" s="5">
        <f t="shared" si="1"/>
        <v>8.0175438596491219E-2</v>
      </c>
      <c r="F40" s="7">
        <f t="shared" si="2"/>
        <v>7.8310546875</v>
      </c>
      <c r="G40" s="5">
        <f t="shared" si="6"/>
        <v>1.5935804851558346</v>
      </c>
      <c r="H40" s="6">
        <f t="shared" si="0"/>
        <v>49.538712500000003</v>
      </c>
      <c r="I40" s="5">
        <f t="shared" si="3"/>
        <v>3.3533290536063745</v>
      </c>
      <c r="J40" s="6">
        <f t="shared" si="4"/>
        <v>51.643655893739492</v>
      </c>
      <c r="K40" s="14">
        <f t="shared" si="7"/>
        <v>57.369767187500003</v>
      </c>
      <c r="L40" s="5">
        <f t="shared" si="8"/>
        <v>4.9469095387622088</v>
      </c>
      <c r="M40" s="14">
        <f t="shared" si="9"/>
        <v>4.0495174605176949</v>
      </c>
      <c r="N40" s="5">
        <f t="shared" si="10"/>
        <v>8.6228509915237464E-2</v>
      </c>
    </row>
    <row r="41" spans="1:14" ht="13">
      <c r="A41" s="5">
        <v>51</v>
      </c>
      <c r="C41" s="11">
        <v>740</v>
      </c>
      <c r="D41" s="5">
        <f t="shared" si="5"/>
        <v>-0.45</v>
      </c>
      <c r="E41" s="5">
        <f t="shared" si="1"/>
        <v>5.7619047619047618E-2</v>
      </c>
      <c r="F41" s="7">
        <f t="shared" si="2"/>
        <v>20.047500000000003</v>
      </c>
      <c r="G41" s="5">
        <f t="shared" si="6"/>
        <v>2.8485498196248202</v>
      </c>
      <c r="H41" s="6">
        <f t="shared" si="0"/>
        <v>37.974599999999995</v>
      </c>
      <c r="I41" s="5">
        <f t="shared" si="3"/>
        <v>2.7568943338406897</v>
      </c>
      <c r="J41" s="6">
        <f t="shared" si="4"/>
        <v>41.551282326410828</v>
      </c>
      <c r="K41" s="14">
        <f t="shared" si="7"/>
        <v>58.022099999999995</v>
      </c>
      <c r="L41" s="5">
        <f t="shared" si="8"/>
        <v>5.6054441534655099</v>
      </c>
      <c r="M41" s="14">
        <f t="shared" si="9"/>
        <v>4.0608239724539743</v>
      </c>
      <c r="N41" s="5">
        <f t="shared" si="10"/>
        <v>9.6608777577259539E-2</v>
      </c>
    </row>
    <row r="42" spans="1:14" ht="13">
      <c r="A42" s="5">
        <v>40.25</v>
      </c>
      <c r="B42" s="24" t="s">
        <v>17</v>
      </c>
      <c r="C42" s="11">
        <v>760</v>
      </c>
      <c r="D42" s="5">
        <f t="shared" si="5"/>
        <v>-0.55000000000000004</v>
      </c>
      <c r="E42" s="5">
        <f t="shared" si="1"/>
        <v>0.05</v>
      </c>
      <c r="F42" s="7">
        <f t="shared" si="2"/>
        <v>29.947500000000005</v>
      </c>
      <c r="G42" s="5">
        <f t="shared" si="6"/>
        <v>3.7168260101010104</v>
      </c>
      <c r="H42" s="6">
        <f t="shared" si="0"/>
        <v>23.652912499999999</v>
      </c>
      <c r="I42" s="5">
        <f t="shared" si="3"/>
        <v>1.9707884552814947</v>
      </c>
      <c r="J42" s="6">
        <f t="shared" si="4"/>
        <v>27.826620356954145</v>
      </c>
      <c r="K42" s="14">
        <f t="shared" si="7"/>
        <v>53.600412500000004</v>
      </c>
      <c r="L42" s="5">
        <f t="shared" si="8"/>
        <v>5.6876144653825049</v>
      </c>
      <c r="M42" s="14">
        <f t="shared" si="9"/>
        <v>3.9815567639426654</v>
      </c>
      <c r="N42" s="5">
        <f t="shared" si="10"/>
        <v>0.10611139355284821</v>
      </c>
    </row>
    <row r="43" spans="1:14" ht="13">
      <c r="A43" s="5">
        <v>29</v>
      </c>
      <c r="B43" s="5">
        <v>0.35</v>
      </c>
      <c r="C43" s="11">
        <v>780</v>
      </c>
      <c r="D43" s="5">
        <f t="shared" si="5"/>
        <v>-0.65</v>
      </c>
      <c r="E43" s="5">
        <f t="shared" si="1"/>
        <v>4.4482758620689657E-2</v>
      </c>
      <c r="F43" s="7">
        <f t="shared" si="2"/>
        <v>41.827500000000008</v>
      </c>
      <c r="G43" s="5">
        <f t="shared" si="6"/>
        <v>4.6710466997561833</v>
      </c>
      <c r="H43" s="6">
        <f t="shared" si="0"/>
        <v>12.278600000000001</v>
      </c>
      <c r="I43" s="5">
        <f t="shared" si="3"/>
        <v>1.2773831301369865</v>
      </c>
      <c r="J43" s="6">
        <f t="shared" si="4"/>
        <v>14.078919772792977</v>
      </c>
      <c r="K43" s="14">
        <f t="shared" si="7"/>
        <v>54.106100000000012</v>
      </c>
      <c r="L43" s="5">
        <f t="shared" si="8"/>
        <v>5.9484298298931702</v>
      </c>
      <c r="M43" s="14">
        <f t="shared" si="9"/>
        <v>3.9909469336551284</v>
      </c>
      <c r="N43" s="5">
        <f t="shared" si="10"/>
        <v>0.10994009603155963</v>
      </c>
    </row>
    <row r="44" spans="1:14" ht="13">
      <c r="A44" s="5">
        <v>14.25</v>
      </c>
      <c r="B44" s="22" t="s">
        <v>11</v>
      </c>
      <c r="C44" s="11">
        <v>800</v>
      </c>
      <c r="D44" s="5">
        <f t="shared" si="5"/>
        <v>-0.73124999999999996</v>
      </c>
      <c r="E44" s="5">
        <f t="shared" si="1"/>
        <v>4.1007751937984498E-2</v>
      </c>
      <c r="F44" s="7">
        <f t="shared" si="2"/>
        <v>52.937929687499995</v>
      </c>
      <c r="G44" s="5">
        <f t="shared" si="6"/>
        <v>5.5079533508229082</v>
      </c>
      <c r="H44" s="6">
        <f t="shared" si="0"/>
        <v>2.9647125000000001</v>
      </c>
      <c r="I44" s="5">
        <f t="shared" si="3"/>
        <v>0.59328219173118923</v>
      </c>
      <c r="J44" s="6">
        <f t="shared" si="4"/>
        <v>3.9181609770536321</v>
      </c>
      <c r="K44" s="14">
        <f t="shared" si="7"/>
        <v>55.902642187499993</v>
      </c>
      <c r="L44" s="5">
        <f t="shared" si="8"/>
        <v>6.1012355425540976</v>
      </c>
      <c r="M44" s="14">
        <f t="shared" si="9"/>
        <v>4.0236116453678283</v>
      </c>
      <c r="N44" s="5">
        <f t="shared" si="10"/>
        <v>0.10914037876940194</v>
      </c>
    </row>
    <row r="45" spans="1:14" ht="13">
      <c r="A45" s="5">
        <v>-0.25</v>
      </c>
      <c r="B45" s="5">
        <v>0.05</v>
      </c>
      <c r="C45" s="11">
        <v>820</v>
      </c>
      <c r="D45" s="5">
        <f t="shared" si="5"/>
        <v>-0.75</v>
      </c>
      <c r="E45" s="5">
        <f t="shared" si="1"/>
        <v>4.0303030303030306E-2</v>
      </c>
      <c r="F45" s="7">
        <f t="shared" si="2"/>
        <v>55.6875</v>
      </c>
      <c r="G45" s="5">
        <f t="shared" si="6"/>
        <v>5.7088320707070705</v>
      </c>
      <c r="H45" s="6">
        <f t="shared" si="0"/>
        <v>9.1250000000000001E-4</v>
      </c>
      <c r="I45" s="5">
        <f t="shared" si="3"/>
        <v>0.64967553398314026</v>
      </c>
      <c r="J45" s="6">
        <f t="shared" si="4"/>
        <v>5.7140369931002284E-3</v>
      </c>
      <c r="K45" s="14">
        <f t="shared" si="7"/>
        <v>55.688412499999998</v>
      </c>
      <c r="L45" s="5">
        <f t="shared" si="8"/>
        <v>6.3585076046902111</v>
      </c>
      <c r="M45" s="14">
        <f t="shared" si="9"/>
        <v>4.0197720911798305</v>
      </c>
      <c r="N45" s="5">
        <f t="shared" si="10"/>
        <v>0.11418008377757602</v>
      </c>
    </row>
    <row r="46" spans="1:14" ht="13">
      <c r="A46" s="5">
        <v>-15.75</v>
      </c>
      <c r="C46" s="11">
        <v>840</v>
      </c>
      <c r="D46" s="5">
        <f t="shared" si="5"/>
        <v>-0.73750000000000004</v>
      </c>
      <c r="E46" s="5">
        <f t="shared" si="1"/>
        <v>4.0769230769230773E-2</v>
      </c>
      <c r="F46" s="7">
        <f t="shared" si="2"/>
        <v>53.846718750000001</v>
      </c>
      <c r="G46" s="5">
        <f t="shared" si="6"/>
        <v>5.5745915149087022</v>
      </c>
      <c r="H46" s="6">
        <f t="shared" si="0"/>
        <v>3.6217125000000001</v>
      </c>
      <c r="I46" s="5">
        <f t="shared" si="3"/>
        <v>0.64872804680365304</v>
      </c>
      <c r="J46" s="6">
        <f t="shared" si="4"/>
        <v>3.3558623897574402</v>
      </c>
      <c r="K46" s="14">
        <f t="shared" si="7"/>
        <v>57.468431250000002</v>
      </c>
      <c r="L46" s="5">
        <f t="shared" si="8"/>
        <v>6.2233195617123549</v>
      </c>
      <c r="M46" s="14">
        <f t="shared" si="9"/>
        <v>4.0512357752965533</v>
      </c>
      <c r="N46" s="5">
        <f t="shared" si="10"/>
        <v>0.10829109871887019</v>
      </c>
    </row>
    <row r="47" spans="1:14" ht="15">
      <c r="A47" s="5">
        <v>-29.75</v>
      </c>
      <c r="B47" s="24" t="s">
        <v>19</v>
      </c>
      <c r="C47" s="11">
        <v>860</v>
      </c>
      <c r="D47" s="5">
        <f t="shared" si="5"/>
        <v>-0.65</v>
      </c>
      <c r="E47" s="5">
        <f t="shared" si="1"/>
        <v>4.4482758620689657E-2</v>
      </c>
      <c r="F47" s="7">
        <f t="shared" si="2"/>
        <v>41.827500000000008</v>
      </c>
      <c r="G47" s="5">
        <f t="shared" si="6"/>
        <v>4.6710466997561833</v>
      </c>
      <c r="H47" s="6">
        <f t="shared" si="0"/>
        <v>12.921912500000001</v>
      </c>
      <c r="I47" s="5">
        <f t="shared" si="3"/>
        <v>1.319342509907979</v>
      </c>
      <c r="J47" s="6">
        <f t="shared" si="4"/>
        <v>13.071503424861449</v>
      </c>
      <c r="K47" s="14">
        <f t="shared" si="7"/>
        <v>54.749412500000005</v>
      </c>
      <c r="L47" s="5">
        <f t="shared" si="8"/>
        <v>5.990389209664162</v>
      </c>
      <c r="M47" s="14">
        <f t="shared" si="9"/>
        <v>4.0027666380454301</v>
      </c>
      <c r="N47" s="5">
        <f t="shared" si="10"/>
        <v>0.10941467563079625</v>
      </c>
    </row>
    <row r="48" spans="1:14" ht="13">
      <c r="A48" s="5">
        <v>-41.75</v>
      </c>
      <c r="B48" s="25">
        <v>3.696E-2</v>
      </c>
      <c r="C48" s="11">
        <v>880</v>
      </c>
      <c r="D48" s="5">
        <f t="shared" si="5"/>
        <v>-0.53125</v>
      </c>
      <c r="E48" s="5">
        <f t="shared" si="1"/>
        <v>5.1237113402061857E-2</v>
      </c>
      <c r="F48" s="7">
        <f t="shared" si="2"/>
        <v>27.9404296875</v>
      </c>
      <c r="G48" s="5">
        <f t="shared" si="6"/>
        <v>3.5473800250816798</v>
      </c>
      <c r="H48" s="6">
        <f t="shared" si="0"/>
        <v>25.448712499999999</v>
      </c>
      <c r="I48" s="5">
        <f t="shared" si="3"/>
        <v>2.0733507432654776</v>
      </c>
      <c r="J48" s="6">
        <f t="shared" si="4"/>
        <v>26.582889055903891</v>
      </c>
      <c r="K48" s="14">
        <f t="shared" si="7"/>
        <v>53.389142187499999</v>
      </c>
      <c r="L48" s="5">
        <f t="shared" si="8"/>
        <v>5.6207307683471575</v>
      </c>
      <c r="M48" s="14">
        <f t="shared" si="9"/>
        <v>3.9776073954697408</v>
      </c>
      <c r="N48" s="5">
        <f t="shared" si="10"/>
        <v>0.10527853675954245</v>
      </c>
    </row>
    <row r="49" spans="1:14" ht="13">
      <c r="A49" s="5">
        <v>-51</v>
      </c>
      <c r="B49" s="22" t="s">
        <v>11</v>
      </c>
      <c r="C49" s="11">
        <v>900</v>
      </c>
      <c r="D49" s="5">
        <f t="shared" si="5"/>
        <v>-0.42499999999999999</v>
      </c>
      <c r="E49" s="5">
        <f t="shared" si="1"/>
        <v>6.0000000000000005E-2</v>
      </c>
      <c r="F49" s="7">
        <f t="shared" si="2"/>
        <v>17.881874999999997</v>
      </c>
      <c r="G49" s="5">
        <f t="shared" si="6"/>
        <v>2.6453697601010098</v>
      </c>
      <c r="H49" s="6">
        <f t="shared" si="0"/>
        <v>37.974599999999995</v>
      </c>
      <c r="I49" s="5">
        <f t="shared" si="3"/>
        <v>2.7568943338406897</v>
      </c>
      <c r="J49" s="6">
        <f t="shared" si="4"/>
        <v>40.325879986113677</v>
      </c>
      <c r="K49" s="14">
        <f t="shared" si="7"/>
        <v>55.856474999999989</v>
      </c>
      <c r="L49" s="5">
        <f t="shared" si="8"/>
        <v>5.4022640939416995</v>
      </c>
      <c r="M49" s="14">
        <f t="shared" si="9"/>
        <v>4.0227854543368338</v>
      </c>
      <c r="N49" s="5">
        <f t="shared" si="10"/>
        <v>9.6716881864487514E-2</v>
      </c>
    </row>
    <row r="50" spans="1:14" ht="13">
      <c r="A50" s="5">
        <v>-58.75</v>
      </c>
      <c r="B50" s="25">
        <v>1E-4</v>
      </c>
      <c r="C50" s="11">
        <v>920</v>
      </c>
      <c r="D50" s="5">
        <f t="shared" si="5"/>
        <v>-0.26250000000000001</v>
      </c>
      <c r="E50" s="5">
        <f t="shared" si="1"/>
        <v>8.4074074074074065E-2</v>
      </c>
      <c r="F50" s="7">
        <f t="shared" si="2"/>
        <v>6.8217187500000005</v>
      </c>
      <c r="G50" s="5">
        <f t="shared" si="6"/>
        <v>1.4724319707491584</v>
      </c>
      <c r="H50" s="6">
        <f t="shared" si="0"/>
        <v>50.392812499999998</v>
      </c>
      <c r="I50" s="5">
        <f t="shared" si="3"/>
        <v>3.3964119145499416</v>
      </c>
      <c r="J50" s="6">
        <f t="shared" si="4"/>
        <v>50.680699464611472</v>
      </c>
      <c r="K50" s="14">
        <f t="shared" si="7"/>
        <v>57.21453125</v>
      </c>
      <c r="L50" s="5">
        <f t="shared" si="8"/>
        <v>4.8688438852990998</v>
      </c>
      <c r="M50" s="14">
        <f t="shared" si="9"/>
        <v>4.0468079089545039</v>
      </c>
      <c r="N50" s="5">
        <f t="shared" si="10"/>
        <v>8.5098029799887592E-2</v>
      </c>
    </row>
    <row r="51" spans="1:14" ht="13">
      <c r="A51" s="5">
        <v>-61.5</v>
      </c>
      <c r="C51" s="11">
        <v>940</v>
      </c>
      <c r="D51" s="5">
        <f t="shared" si="5"/>
        <v>0</v>
      </c>
      <c r="E51" s="5">
        <f t="shared" si="1"/>
        <v>0.34333333333333332</v>
      </c>
      <c r="F51" s="7">
        <f t="shared" si="2"/>
        <v>0</v>
      </c>
      <c r="G51" s="5">
        <f t="shared" si="6"/>
        <v>0.70676767676767671</v>
      </c>
      <c r="H51" s="6">
        <f t="shared" si="0"/>
        <v>55.220849999999999</v>
      </c>
      <c r="I51" s="5">
        <f t="shared" si="3"/>
        <v>3.637847800679622</v>
      </c>
      <c r="J51" s="6">
        <f t="shared" si="4"/>
        <v>54.923931555274869</v>
      </c>
      <c r="K51" s="14">
        <f t="shared" si="7"/>
        <v>55.220849999999999</v>
      </c>
      <c r="L51" s="5">
        <f t="shared" si="8"/>
        <v>4.3446154774472987</v>
      </c>
      <c r="M51" s="14">
        <f t="shared" si="9"/>
        <v>4.0113405993570979</v>
      </c>
      <c r="N51" s="5">
        <f t="shared" si="10"/>
        <v>7.8677084424584168E-2</v>
      </c>
    </row>
    <row r="52" spans="1:14" ht="13">
      <c r="A52" s="5">
        <v>-58.75</v>
      </c>
      <c r="C52" s="11">
        <v>960</v>
      </c>
      <c r="D52" s="5">
        <f t="shared" si="5"/>
        <v>0.27500000000000002</v>
      </c>
      <c r="E52" s="5">
        <f t="shared" si="1"/>
        <v>8.142857142857142E-2</v>
      </c>
      <c r="F52" s="7">
        <f t="shared" si="2"/>
        <v>7.4868750000000013</v>
      </c>
      <c r="G52" s="5">
        <f t="shared" si="6"/>
        <v>1.5527429743867247</v>
      </c>
      <c r="H52" s="6">
        <f t="shared" si="0"/>
        <v>50.392812499999998</v>
      </c>
      <c r="I52" s="5">
        <f t="shared" si="3"/>
        <v>3.3964119145499416</v>
      </c>
      <c r="J52" s="6">
        <f t="shared" si="4"/>
        <v>51.943391216732991</v>
      </c>
      <c r="K52" s="14">
        <f t="shared" si="7"/>
        <v>57.879687500000003</v>
      </c>
      <c r="L52" s="5">
        <f t="shared" si="8"/>
        <v>4.9491548889366666</v>
      </c>
      <c r="M52" s="14">
        <f t="shared" si="9"/>
        <v>4.0583665026471181</v>
      </c>
      <c r="N52" s="5">
        <f t="shared" si="10"/>
        <v>8.5507629752435449E-2</v>
      </c>
    </row>
    <row r="53" spans="1:14" ht="13">
      <c r="A53" s="5">
        <v>-50.5</v>
      </c>
      <c r="C53" s="11">
        <v>980</v>
      </c>
      <c r="D53" s="5">
        <f t="shared" si="5"/>
        <v>0.45</v>
      </c>
      <c r="E53" s="5">
        <f t="shared" si="1"/>
        <v>5.7619047619047618E-2</v>
      </c>
      <c r="F53" s="7">
        <f t="shared" si="2"/>
        <v>20.047500000000003</v>
      </c>
      <c r="G53" s="5">
        <f t="shared" si="6"/>
        <v>2.8485498196248202</v>
      </c>
      <c r="H53" s="6">
        <f t="shared" si="0"/>
        <v>37.233650000000004</v>
      </c>
      <c r="I53" s="5">
        <f t="shared" si="3"/>
        <v>2.7177169572397899</v>
      </c>
      <c r="J53" s="6">
        <f t="shared" si="4"/>
        <v>42.528222501355572</v>
      </c>
      <c r="K53" s="14">
        <f t="shared" si="7"/>
        <v>57.281150000000011</v>
      </c>
      <c r="L53" s="5">
        <f t="shared" si="8"/>
        <v>5.5662667768646106</v>
      </c>
      <c r="M53" s="14">
        <f t="shared" si="9"/>
        <v>4.0479715992664964</v>
      </c>
      <c r="N53" s="5">
        <f t="shared" si="10"/>
        <v>9.7174494172421633E-2</v>
      </c>
    </row>
    <row r="54" spans="1:14" ht="12" customHeight="1">
      <c r="A54" s="5">
        <v>-40.75</v>
      </c>
      <c r="C54" s="11">
        <v>1000</v>
      </c>
      <c r="D54" s="5">
        <f t="shared" si="5"/>
        <v>0.55000000000000004</v>
      </c>
      <c r="E54" s="5">
        <f t="shared" si="1"/>
        <v>0.05</v>
      </c>
      <c r="F54" s="7">
        <f t="shared" si="2"/>
        <v>29.947500000000005</v>
      </c>
      <c r="G54" s="5">
        <f t="shared" si="6"/>
        <v>3.7168260101010104</v>
      </c>
      <c r="H54" s="6">
        <f t="shared" si="0"/>
        <v>24.244212499999996</v>
      </c>
      <c r="I54" s="5">
        <f t="shared" si="3"/>
        <v>2.0047165229941286</v>
      </c>
      <c r="J54" s="6">
        <f t="shared" si="4"/>
        <v>29.158563394410788</v>
      </c>
      <c r="K54" s="14">
        <f t="shared" si="7"/>
        <v>54.191712500000001</v>
      </c>
      <c r="L54" s="5">
        <f t="shared" si="8"/>
        <v>5.721542533095139</v>
      </c>
      <c r="M54" s="14">
        <f t="shared" si="9"/>
        <v>3.9925279908502418</v>
      </c>
      <c r="N54" s="5">
        <f t="shared" si="10"/>
        <v>0.10557965912398762</v>
      </c>
    </row>
    <row r="55" spans="1:14" ht="12" customHeight="1">
      <c r="A55" s="5">
        <v>-28.5</v>
      </c>
      <c r="C55" s="11">
        <v>1020</v>
      </c>
      <c r="D55" s="5">
        <f t="shared" si="5"/>
        <v>0.67500000000000004</v>
      </c>
      <c r="E55" s="5">
        <f t="shared" si="1"/>
        <v>4.3333333333333335E-2</v>
      </c>
      <c r="F55" s="7">
        <f t="shared" si="2"/>
        <v>45.106875000000002</v>
      </c>
      <c r="G55" s="5">
        <f t="shared" si="6"/>
        <v>4.9227239267676763</v>
      </c>
      <c r="H55" s="6">
        <f t="shared" si="0"/>
        <v>11.85885</v>
      </c>
      <c r="I55" s="5">
        <f t="shared" si="3"/>
        <v>1.249760550771907</v>
      </c>
      <c r="J55" s="6">
        <f t="shared" si="4"/>
        <v>15.350829783589242</v>
      </c>
      <c r="K55" s="14">
        <f t="shared" si="7"/>
        <v>56.965725000000006</v>
      </c>
      <c r="L55" s="5">
        <f t="shared" si="8"/>
        <v>6.1724844775395837</v>
      </c>
      <c r="M55" s="14">
        <f t="shared" si="9"/>
        <v>4.0424497711822296</v>
      </c>
      <c r="N55" s="5">
        <f t="shared" si="10"/>
        <v>0.10835435654579281</v>
      </c>
    </row>
    <row r="56" spans="1:14" ht="12" customHeight="1">
      <c r="A56" s="5">
        <v>-13.75</v>
      </c>
      <c r="C56" s="11">
        <v>1040</v>
      </c>
      <c r="D56" s="5">
        <f t="shared" si="5"/>
        <v>0.72499999999999998</v>
      </c>
      <c r="E56" s="5">
        <f t="shared" si="1"/>
        <v>4.1250000000000002E-2</v>
      </c>
      <c r="F56" s="7">
        <f t="shared" si="2"/>
        <v>52.036875000000002</v>
      </c>
      <c r="G56" s="5">
        <f t="shared" si="6"/>
        <v>5.44163694760101</v>
      </c>
      <c r="H56" s="6">
        <f t="shared" si="0"/>
        <v>2.7603124999999999</v>
      </c>
      <c r="I56" s="5">
        <f t="shared" si="3"/>
        <v>0.57570991745041911</v>
      </c>
      <c r="J56" s="6">
        <f t="shared" si="4"/>
        <v>4.7314499505781376</v>
      </c>
      <c r="K56" s="14">
        <f t="shared" si="7"/>
        <v>54.7971875</v>
      </c>
      <c r="L56" s="5">
        <f t="shared" si="8"/>
        <v>6.0173468650514295</v>
      </c>
      <c r="M56" s="14">
        <f t="shared" si="9"/>
        <v>4.0036388696441989</v>
      </c>
      <c r="N56" s="5">
        <f t="shared" si="10"/>
        <v>0.1098112355684574</v>
      </c>
    </row>
    <row r="57" spans="1:14" ht="12" customHeight="1">
      <c r="A57" s="5">
        <v>0.5</v>
      </c>
      <c r="C57" s="11">
        <v>1060</v>
      </c>
      <c r="D57" s="5">
        <f t="shared" si="5"/>
        <v>0.6875</v>
      </c>
      <c r="E57" s="5">
        <f t="shared" si="1"/>
        <v>4.2786885245901643E-2</v>
      </c>
      <c r="F57" s="7">
        <f t="shared" si="2"/>
        <v>46.79296875</v>
      </c>
      <c r="G57" s="5">
        <f t="shared" si="6"/>
        <v>5.0505114865354361</v>
      </c>
      <c r="H57" s="6">
        <f t="shared" si="0"/>
        <v>3.65E-3</v>
      </c>
      <c r="I57" s="5">
        <f t="shared" si="3"/>
        <v>0.607335915851272</v>
      </c>
      <c r="J57" s="6">
        <f t="shared" si="4"/>
        <v>8.3036771813536206E-2</v>
      </c>
      <c r="K57" s="14">
        <f t="shared" si="7"/>
        <v>46.79661875</v>
      </c>
      <c r="L57" s="5">
        <f t="shared" si="8"/>
        <v>5.6578474023867082</v>
      </c>
      <c r="M57" s="14">
        <f t="shared" si="9"/>
        <v>3.8458109513818974</v>
      </c>
      <c r="N57" s="5">
        <f t="shared" si="10"/>
        <v>0.12090291037077776</v>
      </c>
    </row>
    <row r="58" spans="1:14" ht="12" customHeight="1">
      <c r="A58" s="5">
        <v>13.75</v>
      </c>
      <c r="C58" s="11">
        <v>1080</v>
      </c>
      <c r="D58" s="5">
        <f t="shared" si="5"/>
        <v>0.71250000000000002</v>
      </c>
      <c r="E58" s="5">
        <f t="shared" si="1"/>
        <v>4.1746031746031746E-2</v>
      </c>
      <c r="F58" s="7">
        <f t="shared" si="2"/>
        <v>50.257968750000003</v>
      </c>
      <c r="G58" s="5">
        <f t="shared" si="6"/>
        <v>5.3099705289502159</v>
      </c>
      <c r="H58" s="6">
        <f t="shared" si="0"/>
        <v>2.7603124999999999</v>
      </c>
      <c r="I58" s="5">
        <f t="shared" si="3"/>
        <v>0.57570991745041911</v>
      </c>
      <c r="J58" s="6">
        <f t="shared" si="4"/>
        <v>2.6138726050737136</v>
      </c>
      <c r="K58" s="14">
        <f t="shared" si="7"/>
        <v>53.018281250000001</v>
      </c>
      <c r="L58" s="5">
        <f t="shared" si="8"/>
        <v>5.8856804464006354</v>
      </c>
      <c r="M58" s="14">
        <f t="shared" si="9"/>
        <v>3.9706367833229885</v>
      </c>
      <c r="N58" s="5">
        <f t="shared" si="10"/>
        <v>0.11101228307737032</v>
      </c>
    </row>
    <row r="59" spans="1:14" ht="12" customHeight="1">
      <c r="A59" s="5">
        <v>29</v>
      </c>
      <c r="C59" s="11">
        <v>1100</v>
      </c>
      <c r="D59" s="5">
        <f t="shared" si="5"/>
        <v>0.68125000000000002</v>
      </c>
      <c r="E59" s="5">
        <f t="shared" si="1"/>
        <v>4.3057851239669424E-2</v>
      </c>
      <c r="F59" s="7">
        <f t="shared" si="2"/>
        <v>45.946054687500002</v>
      </c>
      <c r="G59" s="5">
        <f t="shared" si="6"/>
        <v>4.9864555975235305</v>
      </c>
      <c r="H59" s="6">
        <f t="shared" si="0"/>
        <v>12.278600000000001</v>
      </c>
      <c r="I59" s="5">
        <f t="shared" si="3"/>
        <v>1.2773831301369865</v>
      </c>
      <c r="J59" s="6">
        <f t="shared" si="4"/>
        <v>11.642485239310369</v>
      </c>
      <c r="K59" s="14">
        <f t="shared" si="7"/>
        <v>58.224654687500006</v>
      </c>
      <c r="L59" s="5">
        <f t="shared" si="8"/>
        <v>6.2638387276605165</v>
      </c>
      <c r="M59" s="14">
        <f t="shared" si="9"/>
        <v>4.0643088850958842</v>
      </c>
      <c r="N59" s="5">
        <f t="shared" si="10"/>
        <v>0.10758052170990844</v>
      </c>
    </row>
    <row r="60" spans="1:14" ht="12" customHeight="1">
      <c r="A60" s="5">
        <v>41</v>
      </c>
      <c r="C60" s="11">
        <v>1120</v>
      </c>
      <c r="D60" s="5">
        <f t="shared" si="5"/>
        <v>0.54374999999999996</v>
      </c>
      <c r="E60" s="5">
        <f t="shared" si="1"/>
        <v>5.0404040404040409E-2</v>
      </c>
      <c r="F60" s="7">
        <f t="shared" si="2"/>
        <v>29.270742187499994</v>
      </c>
      <c r="G60" s="5">
        <f t="shared" si="6"/>
        <v>3.6600079190340904</v>
      </c>
      <c r="H60" s="6">
        <f t="shared" si="0"/>
        <v>24.5426</v>
      </c>
      <c r="I60" s="5">
        <f t="shared" si="3"/>
        <v>2.0217779028642591</v>
      </c>
      <c r="J60" s="6">
        <f t="shared" si="4"/>
        <v>24.779650790795287</v>
      </c>
      <c r="K60" s="14">
        <f t="shared" si="7"/>
        <v>53.813342187499998</v>
      </c>
      <c r="L60" s="5">
        <f t="shared" si="8"/>
        <v>5.6817858218983499</v>
      </c>
      <c r="M60" s="14">
        <f t="shared" si="9"/>
        <v>3.9855214324719874</v>
      </c>
      <c r="N60" s="5">
        <f t="shared" si="10"/>
        <v>0.10558321767307254</v>
      </c>
    </row>
    <row r="61" spans="1:14" ht="12" customHeight="1">
      <c r="A61" s="5">
        <v>50.75</v>
      </c>
      <c r="C61" s="11">
        <v>1140</v>
      </c>
      <c r="D61" s="5">
        <f t="shared" si="5"/>
        <v>0.42499999999999999</v>
      </c>
      <c r="E61" s="5">
        <f t="shared" si="1"/>
        <v>6.0000000000000005E-2</v>
      </c>
      <c r="F61" s="7">
        <f t="shared" si="2"/>
        <v>17.881874999999997</v>
      </c>
      <c r="G61" s="5">
        <f t="shared" si="6"/>
        <v>2.6453697601010098</v>
      </c>
      <c r="H61" s="6">
        <f t="shared" si="0"/>
        <v>37.603212499999998</v>
      </c>
      <c r="I61" s="5">
        <f t="shared" si="3"/>
        <v>2.7372739847881489</v>
      </c>
      <c r="J61" s="6">
        <f t="shared" si="4"/>
        <v>38.559226215473707</v>
      </c>
      <c r="K61" s="14">
        <f t="shared" si="7"/>
        <v>55.485087499999992</v>
      </c>
      <c r="L61" s="5">
        <f t="shared" si="8"/>
        <v>5.3826437448891582</v>
      </c>
      <c r="M61" s="14">
        <f t="shared" si="9"/>
        <v>4.0161142909540768</v>
      </c>
      <c r="N61" s="5">
        <f t="shared" si="10"/>
        <v>9.7010638126670684E-2</v>
      </c>
    </row>
    <row r="62" spans="1:14" ht="12" customHeight="1">
      <c r="A62" s="5">
        <v>58</v>
      </c>
      <c r="C62" s="11">
        <v>1160</v>
      </c>
      <c r="D62" s="5">
        <f t="shared" si="5"/>
        <v>0.26874999999999999</v>
      </c>
      <c r="E62" s="5">
        <f t="shared" si="1"/>
        <v>8.2727272727272719E-2</v>
      </c>
      <c r="F62" s="7">
        <f t="shared" si="2"/>
        <v>7.1504296874999991</v>
      </c>
      <c r="G62" s="5">
        <f t="shared" si="6"/>
        <v>1.5123575086805554</v>
      </c>
      <c r="H62" s="6">
        <f t="shared" si="0"/>
        <v>49.114400000000003</v>
      </c>
      <c r="I62" s="5">
        <f t="shared" si="3"/>
        <v>3.3318817121041997</v>
      </c>
      <c r="J62" s="6">
        <f t="shared" si="4"/>
        <v>49.351254276735538</v>
      </c>
      <c r="K62" s="14">
        <f t="shared" si="7"/>
        <v>56.264829687500004</v>
      </c>
      <c r="L62" s="5">
        <f t="shared" si="8"/>
        <v>4.8442392207847549</v>
      </c>
      <c r="M62" s="14">
        <f t="shared" si="9"/>
        <v>4.0300696452267939</v>
      </c>
      <c r="N62" s="5">
        <f t="shared" si="10"/>
        <v>8.6097109823136425E-2</v>
      </c>
    </row>
    <row r="63" spans="1:14" ht="12" customHeight="1">
      <c r="A63" s="5">
        <v>61.5</v>
      </c>
      <c r="C63" s="11">
        <v>1180</v>
      </c>
      <c r="D63" s="5">
        <f t="shared" si="5"/>
        <v>0</v>
      </c>
      <c r="E63" s="5">
        <f t="shared" si="1"/>
        <v>0.34333333333333332</v>
      </c>
      <c r="F63" s="7">
        <f t="shared" si="2"/>
        <v>0</v>
      </c>
      <c r="G63" s="5">
        <f t="shared" si="6"/>
        <v>0.70676767676767671</v>
      </c>
      <c r="H63" s="6">
        <f t="shared" si="0"/>
        <v>55.220849999999999</v>
      </c>
      <c r="I63" s="5">
        <f t="shared" si="3"/>
        <v>3.637847800679622</v>
      </c>
      <c r="J63" s="6">
        <f t="shared" si="4"/>
        <v>54.316798852740455</v>
      </c>
      <c r="K63" s="14">
        <f t="shared" si="7"/>
        <v>55.220849999999999</v>
      </c>
      <c r="L63" s="5">
        <f t="shared" si="8"/>
        <v>4.3446154774472987</v>
      </c>
      <c r="M63" s="14">
        <f t="shared" si="9"/>
        <v>4.0113405993570979</v>
      </c>
      <c r="N63" s="5">
        <f t="shared" si="10"/>
        <v>7.8677084424584168E-2</v>
      </c>
    </row>
    <row r="64" spans="1:14" ht="12" customHeight="1">
      <c r="A64" s="5">
        <v>58</v>
      </c>
      <c r="C64" s="11">
        <v>1200</v>
      </c>
      <c r="D64" s="5">
        <f t="shared" si="5"/>
        <v>-0.26874999999999999</v>
      </c>
      <c r="E64" s="5">
        <f t="shared" si="1"/>
        <v>8.2727272727272719E-2</v>
      </c>
      <c r="F64" s="7">
        <f t="shared" si="2"/>
        <v>7.1504296874999991</v>
      </c>
      <c r="G64" s="5">
        <f t="shared" si="6"/>
        <v>1.5123575086805554</v>
      </c>
      <c r="H64" s="6">
        <f t="shared" si="0"/>
        <v>49.114400000000003</v>
      </c>
      <c r="I64" s="5">
        <f t="shared" si="3"/>
        <v>3.3318817121041997</v>
      </c>
      <c r="J64" s="6">
        <f t="shared" si="4"/>
        <v>52.153349725157916</v>
      </c>
      <c r="K64" s="14">
        <f t="shared" si="7"/>
        <v>56.264829687500004</v>
      </c>
      <c r="L64" s="5">
        <f t="shared" si="8"/>
        <v>4.8442392207847549</v>
      </c>
      <c r="M64" s="14">
        <f t="shared" si="9"/>
        <v>4.0300696452267939</v>
      </c>
      <c r="N64" s="5">
        <f t="shared" si="10"/>
        <v>8.6097109823136425E-2</v>
      </c>
    </row>
    <row r="65" spans="1:14" ht="12" customHeight="1">
      <c r="A65" s="5">
        <v>50.75</v>
      </c>
      <c r="C65" s="11">
        <v>1220</v>
      </c>
      <c r="D65" s="5">
        <f t="shared" si="5"/>
        <v>-0.42499999999999999</v>
      </c>
      <c r="E65" s="5">
        <f t="shared" si="1"/>
        <v>6.0000000000000005E-2</v>
      </c>
      <c r="F65" s="7">
        <f t="shared" si="2"/>
        <v>17.881874999999997</v>
      </c>
      <c r="G65" s="5">
        <f t="shared" si="6"/>
        <v>2.6453697601010098</v>
      </c>
      <c r="H65" s="6">
        <f t="shared" si="0"/>
        <v>37.603212499999998</v>
      </c>
      <c r="I65" s="5">
        <f t="shared" si="3"/>
        <v>2.7372739847881489</v>
      </c>
      <c r="J65" s="6">
        <f t="shared" si="4"/>
        <v>43.435082329574165</v>
      </c>
      <c r="K65" s="14">
        <f t="shared" si="7"/>
        <v>55.485087499999992</v>
      </c>
      <c r="L65" s="5">
        <f t="shared" si="8"/>
        <v>5.3826437448891582</v>
      </c>
      <c r="M65" s="14">
        <f t="shared" si="9"/>
        <v>4.0161142909540768</v>
      </c>
      <c r="N65" s="5">
        <f t="shared" si="10"/>
        <v>9.7010638126670684E-2</v>
      </c>
    </row>
    <row r="66" spans="1:14" ht="12" customHeight="1">
      <c r="A66" s="5">
        <v>41</v>
      </c>
      <c r="C66" s="11">
        <v>1240</v>
      </c>
      <c r="D66" s="5">
        <f t="shared" si="5"/>
        <v>-0.54374999999999996</v>
      </c>
      <c r="E66" s="5">
        <f t="shared" si="1"/>
        <v>5.0404040404040409E-2</v>
      </c>
      <c r="F66" s="7">
        <f t="shared" si="2"/>
        <v>29.270742187499994</v>
      </c>
      <c r="G66" s="5">
        <f t="shared" si="6"/>
        <v>3.6600079190340904</v>
      </c>
      <c r="H66" s="6">
        <f t="shared" si="0"/>
        <v>24.5426</v>
      </c>
      <c r="I66" s="5">
        <f t="shared" si="3"/>
        <v>2.0217779028642591</v>
      </c>
      <c r="J66" s="6">
        <f t="shared" si="4"/>
        <v>30.459090686603354</v>
      </c>
      <c r="K66" s="14">
        <f t="shared" si="7"/>
        <v>53.813342187499998</v>
      </c>
      <c r="L66" s="5">
        <f t="shared" si="8"/>
        <v>5.6817858218983499</v>
      </c>
      <c r="M66" s="14">
        <f t="shared" si="9"/>
        <v>3.9855214324719874</v>
      </c>
      <c r="N66" s="5">
        <f t="shared" si="10"/>
        <v>0.10558321767307254</v>
      </c>
    </row>
    <row r="67" spans="1:14" ht="12" customHeight="1">
      <c r="A67" s="5">
        <v>29</v>
      </c>
      <c r="C67" s="11">
        <v>1260</v>
      </c>
      <c r="D67" s="5">
        <f t="shared" si="5"/>
        <v>-0.65</v>
      </c>
      <c r="E67" s="5">
        <f t="shared" si="1"/>
        <v>4.4482758620689657E-2</v>
      </c>
      <c r="F67" s="7">
        <f t="shared" si="2"/>
        <v>41.827500000000008</v>
      </c>
      <c r="G67" s="5">
        <f t="shared" si="6"/>
        <v>4.6710466997561833</v>
      </c>
      <c r="H67" s="6">
        <f t="shared" si="0"/>
        <v>12.278600000000001</v>
      </c>
      <c r="I67" s="5">
        <f t="shared" si="3"/>
        <v>1.2773831301369865</v>
      </c>
      <c r="J67" s="6">
        <f t="shared" si="4"/>
        <v>16.638760462864511</v>
      </c>
      <c r="K67" s="14">
        <f t="shared" si="7"/>
        <v>54.106100000000012</v>
      </c>
      <c r="L67" s="5">
        <f t="shared" si="8"/>
        <v>5.9484298298931702</v>
      </c>
      <c r="M67" s="14">
        <f t="shared" si="9"/>
        <v>3.9909469336551284</v>
      </c>
      <c r="N67" s="5">
        <f t="shared" si="10"/>
        <v>0.10994009603155963</v>
      </c>
    </row>
    <row r="68" spans="1:14" ht="12" customHeight="1">
      <c r="A68" s="5">
        <v>15</v>
      </c>
      <c r="C68" s="11">
        <v>1280</v>
      </c>
      <c r="D68" s="5">
        <f t="shared" si="5"/>
        <v>-0.7</v>
      </c>
      <c r="E68" s="5">
        <f t="shared" si="1"/>
        <v>4.2258064516129033E-2</v>
      </c>
      <c r="F68" s="7">
        <f t="shared" si="2"/>
        <v>48.509999999999991</v>
      </c>
      <c r="G68" s="5">
        <f t="shared" si="6"/>
        <v>5.1795945584881053</v>
      </c>
      <c r="H68" s="6">
        <f t="shared" si="0"/>
        <v>3.2850000000000001</v>
      </c>
      <c r="I68" s="5">
        <f t="shared" si="3"/>
        <v>0.62050974124809732</v>
      </c>
      <c r="J68" s="6">
        <f t="shared" si="4"/>
        <v>5.6044797805339073</v>
      </c>
      <c r="K68" s="14">
        <f t="shared" si="7"/>
        <v>51.794999999999987</v>
      </c>
      <c r="L68" s="5">
        <f t="shared" si="8"/>
        <v>5.8001042997362031</v>
      </c>
      <c r="M68" s="14">
        <f t="shared" si="9"/>
        <v>3.9472936195100652</v>
      </c>
      <c r="N68" s="5">
        <f t="shared" si="10"/>
        <v>0.11198193454457389</v>
      </c>
    </row>
    <row r="69" spans="1:14" ht="12" customHeight="1">
      <c r="A69" s="5">
        <v>1</v>
      </c>
      <c r="C69" s="11">
        <v>1300</v>
      </c>
      <c r="D69" s="5">
        <f t="shared" si="5"/>
        <v>-0.71875</v>
      </c>
      <c r="E69" s="5">
        <f t="shared" si="1"/>
        <v>4.1496062992125986E-2</v>
      </c>
      <c r="F69" s="7">
        <f t="shared" si="2"/>
        <v>51.1435546875</v>
      </c>
      <c r="G69" s="5">
        <f t="shared" si="6"/>
        <v>5.3756425793677423</v>
      </c>
      <c r="H69" s="6">
        <f t="shared" ref="H69:H132" si="11">0.5*$B$23*A69^2/1000</f>
        <v>1.46E-2</v>
      </c>
      <c r="I69" s="5">
        <f t="shared" si="3"/>
        <v>0.5414906301369864</v>
      </c>
      <c r="J69" s="6">
        <f t="shared" si="4"/>
        <v>0.24861201604475267</v>
      </c>
      <c r="K69" s="14">
        <f t="shared" si="7"/>
        <v>51.158154687500002</v>
      </c>
      <c r="L69" s="5">
        <f t="shared" si="8"/>
        <v>5.9171332095047289</v>
      </c>
      <c r="M69" s="14">
        <f t="shared" si="9"/>
        <v>3.9349219066211094</v>
      </c>
      <c r="N69" s="5">
        <f t="shared" si="10"/>
        <v>0.11566353879747197</v>
      </c>
    </row>
    <row r="70" spans="1:14" ht="12" customHeight="1">
      <c r="A70" s="5">
        <v>-13.75</v>
      </c>
      <c r="C70" s="11">
        <v>1320</v>
      </c>
      <c r="D70" s="5">
        <f t="shared" si="5"/>
        <v>-0.72499999999999998</v>
      </c>
      <c r="E70" s="5">
        <f t="shared" ref="E70:E133" si="12">(1/(ABS(A71-A69)+3))+(0.01)</f>
        <v>4.1250000000000002E-2</v>
      </c>
      <c r="F70" s="7">
        <f t="shared" ref="F70:F133" si="13">0.5*$B$8*D70^2</f>
        <v>52.036875000000002</v>
      </c>
      <c r="G70" s="5">
        <f t="shared" si="6"/>
        <v>5.44163694760101</v>
      </c>
      <c r="H70" s="6">
        <f t="shared" si="11"/>
        <v>2.7603124999999999</v>
      </c>
      <c r="I70" s="5">
        <f t="shared" ref="I70:I133" si="14">2*($B$25/$B$23+1/(ABS(A70)+3)+0.01)*(H70+1)</f>
        <v>0.57570991745041911</v>
      </c>
      <c r="J70" s="6">
        <f t="shared" ref="J70:J133" si="15">$B$28*COS($B$38*0.001*C70+$B$43)^2*EXP(-$B$48*0.001*C70)</f>
        <v>1.9659626033105033</v>
      </c>
      <c r="K70" s="14">
        <f t="shared" si="7"/>
        <v>54.7971875</v>
      </c>
      <c r="L70" s="5">
        <f t="shared" si="8"/>
        <v>6.0173468650514295</v>
      </c>
      <c r="M70" s="14">
        <f t="shared" si="9"/>
        <v>4.0036388696441989</v>
      </c>
      <c r="N70" s="5">
        <f t="shared" si="10"/>
        <v>0.1098112355684574</v>
      </c>
    </row>
    <row r="71" spans="1:14" ht="12" customHeight="1">
      <c r="A71" s="5">
        <v>-28</v>
      </c>
      <c r="C71" s="11">
        <v>1340</v>
      </c>
      <c r="D71" s="5">
        <f t="shared" ref="D71:D134" si="16">(A72-A70)/(2*$C$5)</f>
        <v>-0.65625</v>
      </c>
      <c r="E71" s="5">
        <f t="shared" si="12"/>
        <v>4.4188034188034193E-2</v>
      </c>
      <c r="F71" s="7">
        <f t="shared" si="13"/>
        <v>42.6357421875</v>
      </c>
      <c r="G71" s="5">
        <f t="shared" ref="G71:G134" si="17">($B$10/$B$8+2*E71+0.01)*(F71+1)</f>
        <v>4.7334778296790017</v>
      </c>
      <c r="H71" s="6">
        <f t="shared" si="11"/>
        <v>11.446399999999999</v>
      </c>
      <c r="I71" s="5">
        <f t="shared" si="14"/>
        <v>1.2224201785240829</v>
      </c>
      <c r="J71" s="6">
        <f t="shared" si="15"/>
        <v>10.289190388478687</v>
      </c>
      <c r="K71" s="14">
        <f t="shared" ref="K71:K134" si="18">F71+H71</f>
        <v>54.082142187499997</v>
      </c>
      <c r="L71" s="5">
        <f t="shared" ref="L71:L134" si="19">G71+I71</f>
        <v>5.9558980082030848</v>
      </c>
      <c r="M71" s="14">
        <f t="shared" ref="M71:M134" si="20">LN(K71)</f>
        <v>3.9905040424054472</v>
      </c>
      <c r="N71" s="5">
        <f t="shared" ref="N71:N134" si="21">L71/K71</f>
        <v>0.1101268878653936</v>
      </c>
    </row>
    <row r="72" spans="1:14" ht="12" customHeight="1">
      <c r="A72" s="5">
        <v>-40</v>
      </c>
      <c r="C72" s="11">
        <v>1360</v>
      </c>
      <c r="D72" s="5">
        <f t="shared" si="16"/>
        <v>-0.59375</v>
      </c>
      <c r="E72" s="5">
        <f t="shared" si="12"/>
        <v>4.7383177570093457E-2</v>
      </c>
      <c r="F72" s="7">
        <f t="shared" si="13"/>
        <v>34.9013671875</v>
      </c>
      <c r="G72" s="5">
        <f t="shared" si="17"/>
        <v>4.1238954573848883</v>
      </c>
      <c r="H72" s="6">
        <f t="shared" si="11"/>
        <v>23.36</v>
      </c>
      <c r="I72" s="5">
        <f t="shared" si="14"/>
        <v>1.9539218859509397</v>
      </c>
      <c r="J72" s="6">
        <f t="shared" si="15"/>
        <v>23.014458313092277</v>
      </c>
      <c r="K72" s="14">
        <f t="shared" si="18"/>
        <v>58.261367187499999</v>
      </c>
      <c r="L72" s="5">
        <f t="shared" si="19"/>
        <v>6.0778173433358278</v>
      </c>
      <c r="M72" s="14">
        <f t="shared" si="20"/>
        <v>4.0649392182573161</v>
      </c>
      <c r="N72" s="5">
        <f t="shared" si="21"/>
        <v>0.10431985442044048</v>
      </c>
    </row>
    <row r="73" spans="1:14" ht="12" customHeight="1">
      <c r="A73" s="5">
        <v>-51.75</v>
      </c>
      <c r="C73" s="11">
        <v>1380</v>
      </c>
      <c r="D73" s="5">
        <f t="shared" si="16"/>
        <v>-0.4375</v>
      </c>
      <c r="E73" s="5">
        <f t="shared" si="12"/>
        <v>5.8780487804878052E-2</v>
      </c>
      <c r="F73" s="7">
        <f t="shared" si="13"/>
        <v>18.94921875</v>
      </c>
      <c r="G73" s="5">
        <f t="shared" si="17"/>
        <v>2.7462490665034496</v>
      </c>
      <c r="H73" s="6">
        <f t="shared" si="11"/>
        <v>39.099712500000003</v>
      </c>
      <c r="I73" s="5">
        <f t="shared" si="14"/>
        <v>2.8161350605022832</v>
      </c>
      <c r="J73" s="6">
        <f t="shared" si="15"/>
        <v>36.783556019389088</v>
      </c>
      <c r="K73" s="14">
        <f t="shared" si="18"/>
        <v>58.048931250000003</v>
      </c>
      <c r="L73" s="5">
        <f t="shared" si="19"/>
        <v>5.5623841270057328</v>
      </c>
      <c r="M73" s="14">
        <f t="shared" si="20"/>
        <v>4.0612862971217059</v>
      </c>
      <c r="N73" s="5">
        <f t="shared" si="21"/>
        <v>9.5822334834213374E-2</v>
      </c>
    </row>
    <row r="74" spans="1:14" ht="12" customHeight="1">
      <c r="A74" s="5">
        <v>-57.5</v>
      </c>
      <c r="C74" s="11">
        <v>1400</v>
      </c>
      <c r="D74" s="5">
        <f t="shared" si="16"/>
        <v>-0.22500000000000001</v>
      </c>
      <c r="E74" s="5">
        <f t="shared" si="12"/>
        <v>9.3333333333333324E-2</v>
      </c>
      <c r="F74" s="7">
        <f t="shared" si="13"/>
        <v>5.0118750000000007</v>
      </c>
      <c r="G74" s="5">
        <f t="shared" si="17"/>
        <v>1.2430614267676769</v>
      </c>
      <c r="H74" s="6">
        <f t="shared" si="11"/>
        <v>48.271250000000002</v>
      </c>
      <c r="I74" s="5">
        <f t="shared" si="14"/>
        <v>3.2891752830295484</v>
      </c>
      <c r="J74" s="6">
        <f t="shared" si="15"/>
        <v>47.968735485870631</v>
      </c>
      <c r="K74" s="14">
        <f t="shared" si="18"/>
        <v>53.283125000000005</v>
      </c>
      <c r="L74" s="5">
        <f t="shared" si="19"/>
        <v>4.5322367097972256</v>
      </c>
      <c r="M74" s="14">
        <f t="shared" si="20"/>
        <v>3.9756196769145511</v>
      </c>
      <c r="N74" s="5">
        <f t="shared" si="21"/>
        <v>8.5059513866674014E-2</v>
      </c>
    </row>
    <row r="75" spans="1:14" ht="12" customHeight="1">
      <c r="A75" s="5">
        <v>-60.75</v>
      </c>
      <c r="C75" s="11">
        <v>1420</v>
      </c>
      <c r="D75" s="5">
        <f t="shared" si="16"/>
        <v>0</v>
      </c>
      <c r="E75" s="5">
        <f t="shared" si="12"/>
        <v>0.34333333333333332</v>
      </c>
      <c r="F75" s="7">
        <f t="shared" si="13"/>
        <v>0</v>
      </c>
      <c r="G75" s="5">
        <f t="shared" si="17"/>
        <v>0.70676767676767671</v>
      </c>
      <c r="H75" s="6">
        <f t="shared" si="11"/>
        <v>53.882212500000001</v>
      </c>
      <c r="I75" s="5">
        <f t="shared" si="14"/>
        <v>3.571250282097771</v>
      </c>
      <c r="J75" s="6">
        <f t="shared" si="15"/>
        <v>53.62712154918006</v>
      </c>
      <c r="K75" s="14">
        <f t="shared" si="18"/>
        <v>53.882212500000001</v>
      </c>
      <c r="L75" s="5">
        <f t="shared" si="19"/>
        <v>4.2780179588654477</v>
      </c>
      <c r="M75" s="14">
        <f t="shared" si="20"/>
        <v>3.9868004141734694</v>
      </c>
      <c r="N75" s="5">
        <f t="shared" si="21"/>
        <v>7.9395736744578699E-2</v>
      </c>
    </row>
    <row r="76" spans="1:14" ht="12" customHeight="1">
      <c r="A76" s="5">
        <v>-57.5</v>
      </c>
      <c r="C76" s="11">
        <v>1440</v>
      </c>
      <c r="D76" s="5">
        <f t="shared" si="16"/>
        <v>0.26250000000000001</v>
      </c>
      <c r="E76" s="5">
        <f t="shared" si="12"/>
        <v>8.4074074074074065E-2</v>
      </c>
      <c r="F76" s="7">
        <f t="shared" si="13"/>
        <v>6.8217187500000005</v>
      </c>
      <c r="G76" s="5">
        <f t="shared" si="17"/>
        <v>1.4724319707491584</v>
      </c>
      <c r="H76" s="6">
        <f t="shared" si="11"/>
        <v>48.271250000000002</v>
      </c>
      <c r="I76" s="5">
        <f t="shared" si="14"/>
        <v>3.2891752830295484</v>
      </c>
      <c r="J76" s="6">
        <f t="shared" si="15"/>
        <v>52.273607027762374</v>
      </c>
      <c r="K76" s="14">
        <f t="shared" si="18"/>
        <v>55.092968750000004</v>
      </c>
      <c r="L76" s="5">
        <f t="shared" si="19"/>
        <v>4.7616072537787071</v>
      </c>
      <c r="M76" s="14">
        <f t="shared" si="20"/>
        <v>4.0090220991232393</v>
      </c>
      <c r="N76" s="5">
        <f t="shared" si="21"/>
        <v>8.6428583570906339E-2</v>
      </c>
    </row>
    <row r="77" spans="1:14" ht="12" customHeight="1">
      <c r="A77" s="5">
        <v>-50.25</v>
      </c>
      <c r="C77" s="11">
        <v>1460</v>
      </c>
      <c r="D77" s="5">
        <f t="shared" si="16"/>
        <v>0.4375</v>
      </c>
      <c r="E77" s="5">
        <f t="shared" si="12"/>
        <v>5.8780487804878052E-2</v>
      </c>
      <c r="F77" s="7">
        <f t="shared" si="13"/>
        <v>18.94921875</v>
      </c>
      <c r="G77" s="5">
        <f t="shared" si="17"/>
        <v>2.7462490665034496</v>
      </c>
      <c r="H77" s="6">
        <f t="shared" si="11"/>
        <v>36.8659125</v>
      </c>
      <c r="I77" s="5">
        <f t="shared" si="14"/>
        <v>2.6982232768506016</v>
      </c>
      <c r="J77" s="6">
        <f t="shared" si="15"/>
        <v>44.269247377358262</v>
      </c>
      <c r="K77" s="14">
        <f t="shared" si="18"/>
        <v>55.81513125</v>
      </c>
      <c r="L77" s="5">
        <f t="shared" si="19"/>
        <v>5.4444723433540512</v>
      </c>
      <c r="M77" s="14">
        <f t="shared" si="20"/>
        <v>4.0220450019823399</v>
      </c>
      <c r="N77" s="5">
        <f t="shared" si="21"/>
        <v>9.7544737805378742E-2</v>
      </c>
    </row>
    <row r="78" spans="1:14" ht="12" customHeight="1">
      <c r="A78" s="5">
        <v>-40</v>
      </c>
      <c r="C78" s="11">
        <v>1480</v>
      </c>
      <c r="D78" s="5">
        <f t="shared" si="16"/>
        <v>0.53125</v>
      </c>
      <c r="E78" s="5">
        <f t="shared" si="12"/>
        <v>5.1237113402061857E-2</v>
      </c>
      <c r="F78" s="7">
        <f t="shared" si="13"/>
        <v>27.9404296875</v>
      </c>
      <c r="G78" s="5">
        <f t="shared" si="17"/>
        <v>3.5473800250816798</v>
      </c>
      <c r="H78" s="6">
        <f t="shared" si="11"/>
        <v>23.36</v>
      </c>
      <c r="I78" s="5">
        <f t="shared" si="14"/>
        <v>1.9539218859509397</v>
      </c>
      <c r="J78" s="6">
        <f t="shared" si="15"/>
        <v>31.723584252013463</v>
      </c>
      <c r="K78" s="14">
        <f t="shared" si="18"/>
        <v>51.300429687499999</v>
      </c>
      <c r="L78" s="5">
        <f t="shared" si="19"/>
        <v>5.5013019110326198</v>
      </c>
      <c r="M78" s="14">
        <f t="shared" si="20"/>
        <v>3.9376991281163045</v>
      </c>
      <c r="N78" s="5">
        <f t="shared" si="21"/>
        <v>0.10723695580220612</v>
      </c>
    </row>
    <row r="79" spans="1:14" ht="12" customHeight="1">
      <c r="A79" s="5">
        <v>-29</v>
      </c>
      <c r="C79" s="11">
        <v>1500</v>
      </c>
      <c r="D79" s="5">
        <f t="shared" si="16"/>
        <v>0.625</v>
      </c>
      <c r="E79" s="5">
        <f t="shared" si="12"/>
        <v>4.5714285714285714E-2</v>
      </c>
      <c r="F79" s="7">
        <f t="shared" si="13"/>
        <v>38.671875</v>
      </c>
      <c r="G79" s="5">
        <f t="shared" si="17"/>
        <v>4.4245876172438665</v>
      </c>
      <c r="H79" s="6">
        <f t="shared" si="11"/>
        <v>12.278600000000001</v>
      </c>
      <c r="I79" s="5">
        <f t="shared" si="14"/>
        <v>1.2773831301369865</v>
      </c>
      <c r="J79" s="6">
        <f t="shared" si="15"/>
        <v>17.937302651388922</v>
      </c>
      <c r="K79" s="14">
        <f t="shared" si="18"/>
        <v>50.950474999999997</v>
      </c>
      <c r="L79" s="5">
        <f t="shared" si="19"/>
        <v>5.7019707473808534</v>
      </c>
      <c r="M79" s="14">
        <f t="shared" si="20"/>
        <v>3.9308540824908307</v>
      </c>
      <c r="N79" s="5">
        <f t="shared" si="21"/>
        <v>0.11191202333993655</v>
      </c>
    </row>
    <row r="80" spans="1:14" ht="12" customHeight="1">
      <c r="A80" s="5">
        <v>-15</v>
      </c>
      <c r="C80" s="11">
        <v>1520</v>
      </c>
      <c r="D80" s="5">
        <f t="shared" si="16"/>
        <v>0.71875</v>
      </c>
      <c r="E80" s="5">
        <f t="shared" si="12"/>
        <v>4.1496062992125986E-2</v>
      </c>
      <c r="F80" s="7">
        <f t="shared" si="13"/>
        <v>51.1435546875</v>
      </c>
      <c r="G80" s="5">
        <f t="shared" si="17"/>
        <v>5.3756425793677423</v>
      </c>
      <c r="H80" s="6">
        <f t="shared" si="11"/>
        <v>3.2850000000000001</v>
      </c>
      <c r="I80" s="5">
        <f t="shared" si="14"/>
        <v>0.62050974124809732</v>
      </c>
      <c r="J80" s="6">
        <f t="shared" si="15"/>
        <v>6.5324687738511136</v>
      </c>
      <c r="K80" s="14">
        <f t="shared" si="18"/>
        <v>54.428554687499997</v>
      </c>
      <c r="L80" s="5">
        <f t="shared" si="19"/>
        <v>5.99615232061584</v>
      </c>
      <c r="M80" s="14">
        <f t="shared" si="20"/>
        <v>3.9968889184926</v>
      </c>
      <c r="N80" s="5">
        <f t="shared" si="21"/>
        <v>0.11016556208487582</v>
      </c>
    </row>
    <row r="81" spans="1:14" ht="12" customHeight="1">
      <c r="A81" s="5">
        <v>-0.25</v>
      </c>
      <c r="C81" s="11">
        <v>1540</v>
      </c>
      <c r="D81" s="5">
        <f t="shared" si="16"/>
        <v>0.73750000000000004</v>
      </c>
      <c r="E81" s="5">
        <f t="shared" si="12"/>
        <v>4.0769230769230773E-2</v>
      </c>
      <c r="F81" s="7">
        <f t="shared" si="13"/>
        <v>53.846718750000001</v>
      </c>
      <c r="G81" s="5">
        <f t="shared" si="17"/>
        <v>5.5745915149087022</v>
      </c>
      <c r="H81" s="6">
        <f t="shared" si="11"/>
        <v>9.1250000000000001E-4</v>
      </c>
      <c r="I81" s="5">
        <f t="shared" si="14"/>
        <v>0.64967553398314026</v>
      </c>
      <c r="J81" s="6">
        <f t="shared" si="15"/>
        <v>0.49953708574476563</v>
      </c>
      <c r="K81" s="14">
        <f t="shared" si="18"/>
        <v>53.847631249999999</v>
      </c>
      <c r="L81" s="5">
        <f t="shared" si="19"/>
        <v>6.2242670488918428</v>
      </c>
      <c r="M81" s="14">
        <f t="shared" si="20"/>
        <v>3.9861584147054665</v>
      </c>
      <c r="N81" s="5">
        <f t="shared" si="21"/>
        <v>0.11559035939750539</v>
      </c>
    </row>
    <row r="82" spans="1:14" ht="12" customHeight="1">
      <c r="A82" s="5">
        <v>14.5</v>
      </c>
      <c r="C82" s="11">
        <v>1560</v>
      </c>
      <c r="D82" s="5">
        <f t="shared" si="16"/>
        <v>0.71250000000000002</v>
      </c>
      <c r="E82" s="5">
        <f t="shared" si="12"/>
        <v>4.1746031746031746E-2</v>
      </c>
      <c r="F82" s="7">
        <f t="shared" si="13"/>
        <v>50.257968750000003</v>
      </c>
      <c r="G82" s="5">
        <f t="shared" si="17"/>
        <v>5.3099705289502159</v>
      </c>
      <c r="H82" s="6">
        <f t="shared" si="11"/>
        <v>3.0696500000000002</v>
      </c>
      <c r="I82" s="5">
        <f t="shared" si="14"/>
        <v>0.60224448727984348</v>
      </c>
      <c r="J82" s="6">
        <f t="shared" si="15"/>
        <v>1.4118642722340231</v>
      </c>
      <c r="K82" s="14">
        <f t="shared" si="18"/>
        <v>53.327618750000006</v>
      </c>
      <c r="L82" s="5">
        <f t="shared" si="19"/>
        <v>5.9122150162300597</v>
      </c>
      <c r="M82" s="14">
        <f t="shared" si="20"/>
        <v>3.9764543723874133</v>
      </c>
      <c r="N82" s="5">
        <f t="shared" si="21"/>
        <v>0.11086591066341321</v>
      </c>
    </row>
    <row r="83" spans="1:14" ht="12" customHeight="1">
      <c r="A83" s="5">
        <v>28.25</v>
      </c>
      <c r="C83" s="11">
        <v>1580</v>
      </c>
      <c r="D83" s="5">
        <f t="shared" si="16"/>
        <v>0.65625</v>
      </c>
      <c r="E83" s="5">
        <f t="shared" si="12"/>
        <v>4.4188034188034193E-2</v>
      </c>
      <c r="F83" s="7">
        <f t="shared" si="13"/>
        <v>42.6357421875</v>
      </c>
      <c r="G83" s="5">
        <f t="shared" si="17"/>
        <v>4.7334778296790017</v>
      </c>
      <c r="H83" s="6">
        <f t="shared" si="11"/>
        <v>11.6517125</v>
      </c>
      <c r="I83" s="5">
        <f t="shared" si="14"/>
        <v>1.2360549801369864</v>
      </c>
      <c r="J83" s="6">
        <f t="shared" si="15"/>
        <v>9.0140469515738122</v>
      </c>
      <c r="K83" s="14">
        <f t="shared" si="18"/>
        <v>54.287454687500002</v>
      </c>
      <c r="L83" s="5">
        <f t="shared" si="19"/>
        <v>5.9695328098159877</v>
      </c>
      <c r="M83" s="14">
        <f t="shared" si="20"/>
        <v>3.9942931631841012</v>
      </c>
      <c r="N83" s="5">
        <f t="shared" si="21"/>
        <v>0.1099615527045608</v>
      </c>
    </row>
    <row r="84" spans="1:14" ht="12" customHeight="1">
      <c r="A84" s="5">
        <v>40.75</v>
      </c>
      <c r="C84" s="11">
        <v>1600</v>
      </c>
      <c r="D84" s="5">
        <f t="shared" si="16"/>
        <v>0.5625</v>
      </c>
      <c r="E84" s="5">
        <f t="shared" si="12"/>
        <v>4.9215686274509805E-2</v>
      </c>
      <c r="F84" s="7">
        <f t="shared" si="13"/>
        <v>31.32421875</v>
      </c>
      <c r="G84" s="5">
        <f t="shared" si="17"/>
        <v>3.8314666657382648</v>
      </c>
      <c r="H84" s="6">
        <f t="shared" si="11"/>
        <v>24.244212499999996</v>
      </c>
      <c r="I84" s="5">
        <f t="shared" si="14"/>
        <v>2.0047165229941286</v>
      </c>
      <c r="J84" s="6">
        <f t="shared" si="15"/>
        <v>21.291788390953439</v>
      </c>
      <c r="K84" s="14">
        <f t="shared" si="18"/>
        <v>55.568431249999996</v>
      </c>
      <c r="L84" s="5">
        <f t="shared" si="19"/>
        <v>5.8361831887323934</v>
      </c>
      <c r="M84" s="14">
        <f t="shared" si="20"/>
        <v>4.0176152567331931</v>
      </c>
      <c r="N84" s="5">
        <f t="shared" si="21"/>
        <v>0.10502695608727292</v>
      </c>
    </row>
    <row r="85" spans="1:14" ht="12" customHeight="1">
      <c r="A85" s="5">
        <v>50.75</v>
      </c>
      <c r="C85" s="11">
        <v>1620</v>
      </c>
      <c r="D85" s="5">
        <f t="shared" si="16"/>
        <v>0.41249999999999998</v>
      </c>
      <c r="E85" s="5">
        <f t="shared" si="12"/>
        <v>6.1282051282051282E-2</v>
      </c>
      <c r="F85" s="7">
        <f t="shared" si="13"/>
        <v>16.845468749999998</v>
      </c>
      <c r="G85" s="5">
        <f t="shared" si="17"/>
        <v>2.5459258097804973</v>
      </c>
      <c r="H85" s="6">
        <f t="shared" si="11"/>
        <v>37.603212499999998</v>
      </c>
      <c r="I85" s="5">
        <f t="shared" si="14"/>
        <v>2.7372739847881489</v>
      </c>
      <c r="J85" s="6">
        <f t="shared" si="15"/>
        <v>35.004209555760013</v>
      </c>
      <c r="K85" s="14">
        <f t="shared" si="18"/>
        <v>54.448681249999993</v>
      </c>
      <c r="L85" s="5">
        <f t="shared" si="19"/>
        <v>5.2831997945686462</v>
      </c>
      <c r="M85" s="14">
        <f t="shared" si="20"/>
        <v>3.9972586296182722</v>
      </c>
      <c r="N85" s="5">
        <f t="shared" si="21"/>
        <v>9.7030812744774181E-2</v>
      </c>
    </row>
    <row r="86" spans="1:14" ht="12" customHeight="1">
      <c r="A86" s="5">
        <v>57.25</v>
      </c>
      <c r="C86" s="11">
        <v>1640</v>
      </c>
      <c r="D86" s="5">
        <f t="shared" si="16"/>
        <v>0.25624999999999998</v>
      </c>
      <c r="E86" s="5">
        <f t="shared" si="12"/>
        <v>8.5471698113207539E-2</v>
      </c>
      <c r="F86" s="7">
        <f t="shared" si="13"/>
        <v>6.5007421874999993</v>
      </c>
      <c r="G86" s="5">
        <f t="shared" si="17"/>
        <v>1.4329748382260099</v>
      </c>
      <c r="H86" s="6">
        <f t="shared" si="11"/>
        <v>47.8524125</v>
      </c>
      <c r="I86" s="5">
        <f t="shared" si="14"/>
        <v>3.2679162266100152</v>
      </c>
      <c r="J86" s="6">
        <f t="shared" si="15"/>
        <v>46.537936044007765</v>
      </c>
      <c r="K86" s="14">
        <f t="shared" si="18"/>
        <v>54.353154687500002</v>
      </c>
      <c r="L86" s="5">
        <f t="shared" si="19"/>
        <v>4.7008910648360249</v>
      </c>
      <c r="M86" s="14">
        <f t="shared" si="20"/>
        <v>3.9955026558109776</v>
      </c>
      <c r="N86" s="5">
        <f t="shared" si="21"/>
        <v>8.648791577717059E-2</v>
      </c>
    </row>
    <row r="87" spans="1:14" ht="12" customHeight="1">
      <c r="A87" s="5">
        <v>61</v>
      </c>
      <c r="C87" s="11">
        <v>1660</v>
      </c>
      <c r="D87" s="5">
        <f t="shared" si="16"/>
        <v>6.2500000000000003E-3</v>
      </c>
      <c r="E87" s="5">
        <f t="shared" si="12"/>
        <v>0.31769230769230772</v>
      </c>
      <c r="F87" s="7">
        <f t="shared" si="13"/>
        <v>3.8671875000000008E-3</v>
      </c>
      <c r="G87" s="5">
        <f t="shared" si="17"/>
        <v>0.65802051130293326</v>
      </c>
      <c r="H87" s="6">
        <f t="shared" si="11"/>
        <v>54.326599999999999</v>
      </c>
      <c r="I87" s="5">
        <f t="shared" si="14"/>
        <v>3.5933868801369866</v>
      </c>
      <c r="J87" s="6">
        <f t="shared" si="15"/>
        <v>52.857880784864633</v>
      </c>
      <c r="K87" s="14">
        <f t="shared" si="18"/>
        <v>54.330467187499998</v>
      </c>
      <c r="L87" s="5">
        <f t="shared" si="19"/>
        <v>4.25140739143992</v>
      </c>
      <c r="M87" s="14">
        <f t="shared" si="20"/>
        <v>3.9950851595969552</v>
      </c>
      <c r="N87" s="5">
        <f t="shared" si="21"/>
        <v>7.8250889630083212E-2</v>
      </c>
    </row>
    <row r="88" spans="1:14" ht="12" customHeight="1">
      <c r="A88" s="5">
        <v>57.5</v>
      </c>
      <c r="C88" s="11">
        <v>1680</v>
      </c>
      <c r="D88" s="5">
        <f t="shared" si="16"/>
        <v>-0.26250000000000001</v>
      </c>
      <c r="E88" s="5">
        <f t="shared" si="12"/>
        <v>8.4074074074074065E-2</v>
      </c>
      <c r="F88" s="7">
        <f t="shared" si="13"/>
        <v>6.8217187500000005</v>
      </c>
      <c r="G88" s="5">
        <f t="shared" si="17"/>
        <v>1.4724319707491584</v>
      </c>
      <c r="H88" s="6">
        <f t="shared" si="11"/>
        <v>48.271250000000002</v>
      </c>
      <c r="I88" s="5">
        <f t="shared" si="14"/>
        <v>3.2891752830295484</v>
      </c>
      <c r="J88" s="6">
        <f t="shared" si="15"/>
        <v>52.304546183012192</v>
      </c>
      <c r="K88" s="14">
        <f t="shared" si="18"/>
        <v>55.092968750000004</v>
      </c>
      <c r="L88" s="5">
        <f t="shared" si="19"/>
        <v>4.7616072537787071</v>
      </c>
      <c r="M88" s="14">
        <f t="shared" si="20"/>
        <v>4.0090220991232393</v>
      </c>
      <c r="N88" s="5">
        <f t="shared" si="21"/>
        <v>8.6428583570906339E-2</v>
      </c>
    </row>
    <row r="89" spans="1:14" ht="12" customHeight="1">
      <c r="A89" s="5">
        <v>50.5</v>
      </c>
      <c r="C89" s="11">
        <v>1700</v>
      </c>
      <c r="D89" s="5">
        <f t="shared" si="16"/>
        <v>-0.4</v>
      </c>
      <c r="E89" s="5">
        <f t="shared" si="12"/>
        <v>6.2631578947368413E-2</v>
      </c>
      <c r="F89" s="7">
        <f t="shared" si="13"/>
        <v>15.840000000000003</v>
      </c>
      <c r="G89" s="5">
        <f t="shared" si="17"/>
        <v>2.4479325890483792</v>
      </c>
      <c r="H89" s="6">
        <f t="shared" si="11"/>
        <v>37.233650000000004</v>
      </c>
      <c r="I89" s="5">
        <f t="shared" si="14"/>
        <v>2.7177169572397899</v>
      </c>
      <c r="J89" s="6">
        <f t="shared" si="15"/>
        <v>45.028400750881318</v>
      </c>
      <c r="K89" s="14">
        <f t="shared" si="18"/>
        <v>53.073650000000008</v>
      </c>
      <c r="L89" s="5">
        <f t="shared" si="19"/>
        <v>5.1656495462881686</v>
      </c>
      <c r="M89" s="14">
        <f t="shared" si="20"/>
        <v>3.9716805715616346</v>
      </c>
      <c r="N89" s="5">
        <f t="shared" si="21"/>
        <v>9.7329834037948551E-2</v>
      </c>
    </row>
    <row r="90" spans="1:14" ht="12" customHeight="1">
      <c r="A90" s="5">
        <v>41.5</v>
      </c>
      <c r="C90" s="11">
        <v>1720</v>
      </c>
      <c r="D90" s="5">
        <f t="shared" si="16"/>
        <v>-0.53749999999999998</v>
      </c>
      <c r="E90" s="5">
        <f t="shared" si="12"/>
        <v>5.0816326530612244E-2</v>
      </c>
      <c r="F90" s="7">
        <f t="shared" si="13"/>
        <v>28.601718749999996</v>
      </c>
      <c r="G90" s="5">
        <f t="shared" si="17"/>
        <v>3.6035256593357032</v>
      </c>
      <c r="H90" s="6">
        <f t="shared" si="11"/>
        <v>25.144849999999998</v>
      </c>
      <c r="I90" s="5">
        <f t="shared" si="14"/>
        <v>2.0560950683392334</v>
      </c>
      <c r="J90" s="6">
        <f t="shared" si="15"/>
        <v>32.947635552101588</v>
      </c>
      <c r="K90" s="14">
        <f t="shared" si="18"/>
        <v>53.746568749999994</v>
      </c>
      <c r="L90" s="5">
        <f t="shared" si="19"/>
        <v>5.6596207276749366</v>
      </c>
      <c r="M90" s="14">
        <f t="shared" si="20"/>
        <v>3.9842798277607883</v>
      </c>
      <c r="N90" s="5">
        <f t="shared" si="21"/>
        <v>0.10530199153736558</v>
      </c>
    </row>
    <row r="91" spans="1:14" ht="12" customHeight="1">
      <c r="A91" s="5">
        <v>29</v>
      </c>
      <c r="C91" s="11">
        <v>1740</v>
      </c>
      <c r="D91" s="5">
        <f t="shared" si="16"/>
        <v>-0.625</v>
      </c>
      <c r="E91" s="5">
        <f t="shared" si="12"/>
        <v>4.5714285714285714E-2</v>
      </c>
      <c r="F91" s="7">
        <f t="shared" si="13"/>
        <v>38.671875</v>
      </c>
      <c r="G91" s="5">
        <f t="shared" si="17"/>
        <v>4.4245876172438665</v>
      </c>
      <c r="H91" s="6">
        <f t="shared" si="11"/>
        <v>12.278600000000001</v>
      </c>
      <c r="I91" s="5">
        <f t="shared" si="14"/>
        <v>1.2773831301369865</v>
      </c>
      <c r="J91" s="6">
        <f t="shared" si="15"/>
        <v>19.241113631827837</v>
      </c>
      <c r="K91" s="14">
        <f t="shared" si="18"/>
        <v>50.950474999999997</v>
      </c>
      <c r="L91" s="5">
        <f t="shared" si="19"/>
        <v>5.7019707473808534</v>
      </c>
      <c r="M91" s="14">
        <f t="shared" si="20"/>
        <v>3.9308540824908307</v>
      </c>
      <c r="N91" s="5">
        <f t="shared" si="21"/>
        <v>0.11191202333993655</v>
      </c>
    </row>
    <row r="92" spans="1:14" ht="12" customHeight="1">
      <c r="A92" s="5">
        <v>16.5</v>
      </c>
      <c r="C92" s="11">
        <v>1760</v>
      </c>
      <c r="D92" s="5">
        <f t="shared" si="16"/>
        <v>-0.6875</v>
      </c>
      <c r="E92" s="5">
        <f t="shared" si="12"/>
        <v>4.2786885245901643E-2</v>
      </c>
      <c r="F92" s="7">
        <f t="shared" si="13"/>
        <v>46.79296875</v>
      </c>
      <c r="G92" s="5">
        <f t="shared" si="17"/>
        <v>5.0505114865354361</v>
      </c>
      <c r="H92" s="6">
        <f t="shared" si="11"/>
        <v>3.97485</v>
      </c>
      <c r="I92" s="5">
        <f t="shared" si="14"/>
        <v>0.67788665577801188</v>
      </c>
      <c r="J92" s="6">
        <f t="shared" si="15"/>
        <v>7.5105414610870769</v>
      </c>
      <c r="K92" s="14">
        <f t="shared" si="18"/>
        <v>50.767818750000004</v>
      </c>
      <c r="L92" s="5">
        <f t="shared" si="19"/>
        <v>5.7283981423134485</v>
      </c>
      <c r="M92" s="14">
        <f t="shared" si="20"/>
        <v>3.9272626646721598</v>
      </c>
      <c r="N92" s="5">
        <f t="shared" si="21"/>
        <v>0.11283522285096104</v>
      </c>
    </row>
    <row r="93" spans="1:14" ht="12" customHeight="1">
      <c r="A93" s="5">
        <v>1.5</v>
      </c>
      <c r="C93" s="11">
        <v>1780</v>
      </c>
      <c r="D93" s="5">
        <f t="shared" si="16"/>
        <v>-0.75624999999999998</v>
      </c>
      <c r="E93" s="5">
        <f t="shared" si="12"/>
        <v>4.0075187969924812E-2</v>
      </c>
      <c r="F93" s="7">
        <f t="shared" si="13"/>
        <v>56.619492187500001</v>
      </c>
      <c r="G93" s="5">
        <f t="shared" si="17"/>
        <v>5.7764339547673629</v>
      </c>
      <c r="H93" s="6">
        <f t="shared" si="11"/>
        <v>3.2850000000000004E-2</v>
      </c>
      <c r="I93" s="5">
        <f t="shared" si="14"/>
        <v>0.49385007458143076</v>
      </c>
      <c r="J93" s="6">
        <f t="shared" si="15"/>
        <v>0.83268024418118647</v>
      </c>
      <c r="K93" s="14">
        <f t="shared" si="18"/>
        <v>56.652342187500004</v>
      </c>
      <c r="L93" s="5">
        <f t="shared" si="19"/>
        <v>6.2702840293487938</v>
      </c>
      <c r="M93" s="14">
        <f t="shared" si="20"/>
        <v>4.0369333315001867</v>
      </c>
      <c r="N93" s="5">
        <f t="shared" si="21"/>
        <v>0.11068004935429296</v>
      </c>
    </row>
    <row r="94" spans="1:14" ht="12" customHeight="1">
      <c r="A94" s="5">
        <v>-13.75</v>
      </c>
      <c r="C94" s="11">
        <v>1800</v>
      </c>
      <c r="D94" s="5">
        <f t="shared" si="16"/>
        <v>-0.72499999999999998</v>
      </c>
      <c r="E94" s="5">
        <f t="shared" si="12"/>
        <v>4.1250000000000002E-2</v>
      </c>
      <c r="F94" s="7">
        <f t="shared" si="13"/>
        <v>52.036875000000002</v>
      </c>
      <c r="G94" s="5">
        <f t="shared" si="17"/>
        <v>5.44163694760101</v>
      </c>
      <c r="H94" s="6">
        <f t="shared" si="11"/>
        <v>2.7603124999999999</v>
      </c>
      <c r="I94" s="5">
        <f t="shared" si="14"/>
        <v>0.57570991745041911</v>
      </c>
      <c r="J94" s="6">
        <f t="shared" si="15"/>
        <v>0.95100564988741609</v>
      </c>
      <c r="K94" s="14">
        <f t="shared" si="18"/>
        <v>54.7971875</v>
      </c>
      <c r="L94" s="5">
        <f t="shared" si="19"/>
        <v>6.0173468650514295</v>
      </c>
      <c r="M94" s="14">
        <f t="shared" si="20"/>
        <v>4.0036388696441989</v>
      </c>
      <c r="N94" s="5">
        <f t="shared" si="21"/>
        <v>0.1098112355684574</v>
      </c>
    </row>
    <row r="95" spans="1:14" ht="12" customHeight="1">
      <c r="A95" s="5">
        <v>-27.5</v>
      </c>
      <c r="C95" s="11">
        <v>1820</v>
      </c>
      <c r="D95" s="5">
        <f t="shared" si="16"/>
        <v>-0.64375000000000004</v>
      </c>
      <c r="E95" s="5">
        <f t="shared" si="12"/>
        <v>4.4782608695652176E-2</v>
      </c>
      <c r="F95" s="7">
        <f t="shared" si="13"/>
        <v>41.026992187500007</v>
      </c>
      <c r="G95" s="5">
        <f t="shared" si="17"/>
        <v>4.6089416860520975</v>
      </c>
      <c r="H95" s="6">
        <f t="shared" si="11"/>
        <v>11.04125</v>
      </c>
      <c r="I95" s="5">
        <f t="shared" si="14"/>
        <v>1.1953637940714126</v>
      </c>
      <c r="J95" s="6">
        <f t="shared" si="15"/>
        <v>7.8191844210852626</v>
      </c>
      <c r="K95" s="14">
        <f t="shared" si="18"/>
        <v>52.068242187500005</v>
      </c>
      <c r="L95" s="5">
        <f t="shared" si="19"/>
        <v>5.8043054801235101</v>
      </c>
      <c r="M95" s="14">
        <f t="shared" si="20"/>
        <v>3.9525552079627597</v>
      </c>
      <c r="N95" s="5">
        <f t="shared" si="21"/>
        <v>0.11147496508950606</v>
      </c>
    </row>
    <row r="96" spans="1:14" ht="12" customHeight="1">
      <c r="A96" s="5">
        <v>-39.5</v>
      </c>
      <c r="C96" s="11">
        <v>1840</v>
      </c>
      <c r="D96" s="5">
        <f t="shared" si="16"/>
        <v>-0.54374999999999996</v>
      </c>
      <c r="E96" s="5">
        <f t="shared" si="12"/>
        <v>5.0404040404040409E-2</v>
      </c>
      <c r="F96" s="7">
        <f t="shared" si="13"/>
        <v>29.270742187499994</v>
      </c>
      <c r="G96" s="5">
        <f t="shared" si="17"/>
        <v>3.6600079190340904</v>
      </c>
      <c r="H96" s="6">
        <f t="shared" si="11"/>
        <v>22.779649999999997</v>
      </c>
      <c r="I96" s="5">
        <f t="shared" si="14"/>
        <v>1.9203839830781626</v>
      </c>
      <c r="J96" s="6">
        <f t="shared" si="15"/>
        <v>19.615903026411161</v>
      </c>
      <c r="K96" s="14">
        <f t="shared" si="18"/>
        <v>52.050392187499995</v>
      </c>
      <c r="L96" s="5">
        <f t="shared" si="19"/>
        <v>5.580391902112253</v>
      </c>
      <c r="M96" s="14">
        <f t="shared" si="20"/>
        <v>3.9522123298548775</v>
      </c>
      <c r="N96" s="5">
        <f t="shared" si="21"/>
        <v>0.10721133247200383</v>
      </c>
    </row>
    <row r="97" spans="1:14" ht="12" customHeight="1">
      <c r="A97" s="5">
        <v>-49.25</v>
      </c>
      <c r="C97" s="11">
        <v>1860</v>
      </c>
      <c r="D97" s="5">
        <f t="shared" si="16"/>
        <v>-0.42499999999999999</v>
      </c>
      <c r="E97" s="5">
        <f t="shared" si="12"/>
        <v>6.0000000000000005E-2</v>
      </c>
      <c r="F97" s="7">
        <f t="shared" si="13"/>
        <v>17.881874999999997</v>
      </c>
      <c r="G97" s="5">
        <f t="shared" si="17"/>
        <v>2.6453697601010098</v>
      </c>
      <c r="H97" s="6">
        <f t="shared" si="11"/>
        <v>35.4132125</v>
      </c>
      <c r="I97" s="5">
        <f t="shared" si="14"/>
        <v>2.620882557170479</v>
      </c>
      <c r="J97" s="6">
        <f t="shared" si="15"/>
        <v>33.226452435608664</v>
      </c>
      <c r="K97" s="14">
        <f t="shared" si="18"/>
        <v>53.295087499999994</v>
      </c>
      <c r="L97" s="5">
        <f t="shared" si="19"/>
        <v>5.2662523172714888</v>
      </c>
      <c r="M97" s="14">
        <f t="shared" si="20"/>
        <v>3.9758441599447996</v>
      </c>
      <c r="N97" s="5">
        <f t="shared" si="21"/>
        <v>9.8813090742584653E-2</v>
      </c>
    </row>
    <row r="98" spans="1:14" ht="12" customHeight="1">
      <c r="A98" s="5">
        <v>-56.5</v>
      </c>
      <c r="C98" s="11">
        <v>1880</v>
      </c>
      <c r="D98" s="5">
        <f t="shared" si="16"/>
        <v>-0.28125</v>
      </c>
      <c r="E98" s="5">
        <f t="shared" si="12"/>
        <v>8.0175438596491219E-2</v>
      </c>
      <c r="F98" s="7">
        <f t="shared" si="13"/>
        <v>7.8310546875</v>
      </c>
      <c r="G98" s="5">
        <f t="shared" si="17"/>
        <v>1.5935804851558346</v>
      </c>
      <c r="H98" s="6">
        <f t="shared" si="11"/>
        <v>46.606850000000001</v>
      </c>
      <c r="I98" s="5">
        <f t="shared" si="14"/>
        <v>3.2045158822378266</v>
      </c>
      <c r="J98" s="6">
        <f t="shared" si="15"/>
        <v>45.063734016452713</v>
      </c>
      <c r="K98" s="14">
        <f t="shared" si="18"/>
        <v>54.437904687500001</v>
      </c>
      <c r="L98" s="5">
        <f t="shared" si="19"/>
        <v>4.7980963673936614</v>
      </c>
      <c r="M98" s="14">
        <f t="shared" si="20"/>
        <v>3.9970606885690163</v>
      </c>
      <c r="N98" s="5">
        <f t="shared" si="21"/>
        <v>8.8138887691160489E-2</v>
      </c>
    </row>
    <row r="99" spans="1:14" ht="12" customHeight="1">
      <c r="A99" s="5">
        <v>-60.5</v>
      </c>
      <c r="C99" s="11">
        <v>1900</v>
      </c>
      <c r="D99" s="5">
        <f t="shared" si="16"/>
        <v>0</v>
      </c>
      <c r="E99" s="5">
        <f t="shared" si="12"/>
        <v>0.34333333333333332</v>
      </c>
      <c r="F99" s="7">
        <f t="shared" si="13"/>
        <v>0</v>
      </c>
      <c r="G99" s="5">
        <f t="shared" si="17"/>
        <v>0.70676767676767671</v>
      </c>
      <c r="H99" s="6">
        <f t="shared" si="11"/>
        <v>53.43965</v>
      </c>
      <c r="I99" s="5">
        <f t="shared" si="14"/>
        <v>3.5491762758062779</v>
      </c>
      <c r="J99" s="6">
        <f t="shared" si="15"/>
        <v>52.012279898892409</v>
      </c>
      <c r="K99" s="14">
        <f t="shared" si="18"/>
        <v>53.43965</v>
      </c>
      <c r="L99" s="5">
        <f t="shared" si="19"/>
        <v>4.2559439525739542</v>
      </c>
      <c r="M99" s="14">
        <f t="shared" si="20"/>
        <v>3.9785529798057451</v>
      </c>
      <c r="N99" s="5">
        <f t="shared" si="21"/>
        <v>7.9640191366783922E-2</v>
      </c>
    </row>
    <row r="100" spans="1:14" ht="12" customHeight="1">
      <c r="A100" s="5">
        <v>-56.5</v>
      </c>
      <c r="C100" s="11">
        <v>1920</v>
      </c>
      <c r="D100" s="5">
        <f t="shared" si="16"/>
        <v>0.23749999999999999</v>
      </c>
      <c r="E100" s="5">
        <f t="shared" si="12"/>
        <v>0.09</v>
      </c>
      <c r="F100" s="7">
        <f t="shared" si="13"/>
        <v>5.5842187499999998</v>
      </c>
      <c r="G100" s="5">
        <f t="shared" si="17"/>
        <v>1.3175088226010101</v>
      </c>
      <c r="H100" s="6">
        <f t="shared" si="11"/>
        <v>46.606850000000001</v>
      </c>
      <c r="I100" s="5">
        <f t="shared" si="14"/>
        <v>3.2045158822378266</v>
      </c>
      <c r="J100" s="6">
        <f t="shared" si="15"/>
        <v>52.246850942086823</v>
      </c>
      <c r="K100" s="14">
        <f t="shared" si="18"/>
        <v>52.191068749999999</v>
      </c>
      <c r="L100" s="5">
        <f t="shared" si="19"/>
        <v>4.5220247048388362</v>
      </c>
      <c r="M100" s="14">
        <f t="shared" si="20"/>
        <v>3.9549113835065803</v>
      </c>
      <c r="N100" s="5">
        <f t="shared" si="21"/>
        <v>8.6643650209574152E-2</v>
      </c>
    </row>
    <row r="101" spans="1:14" ht="12" customHeight="1">
      <c r="A101" s="5">
        <v>-51</v>
      </c>
      <c r="C101" s="11">
        <v>1940</v>
      </c>
      <c r="D101" s="5">
        <f t="shared" si="16"/>
        <v>0.38124999999999998</v>
      </c>
      <c r="E101" s="5">
        <f t="shared" si="12"/>
        <v>6.4794520547945197E-2</v>
      </c>
      <c r="F101" s="7">
        <f t="shared" si="13"/>
        <v>14.389804687499998</v>
      </c>
      <c r="G101" s="5">
        <f t="shared" si="17"/>
        <v>2.3037006515821741</v>
      </c>
      <c r="H101" s="6">
        <f t="shared" si="11"/>
        <v>37.974599999999995</v>
      </c>
      <c r="I101" s="5">
        <f t="shared" si="14"/>
        <v>2.7568943338406897</v>
      </c>
      <c r="J101" s="6">
        <f t="shared" si="15"/>
        <v>45.710525595771848</v>
      </c>
      <c r="K101" s="14">
        <f t="shared" si="18"/>
        <v>52.364404687499992</v>
      </c>
      <c r="L101" s="5">
        <f t="shared" si="19"/>
        <v>5.0605949854228633</v>
      </c>
      <c r="M101" s="14">
        <f t="shared" si="20"/>
        <v>3.9582270606414376</v>
      </c>
      <c r="N101" s="5">
        <f t="shared" si="21"/>
        <v>9.6641889001191833E-2</v>
      </c>
    </row>
    <row r="102" spans="1:14" ht="12" customHeight="1">
      <c r="A102" s="5">
        <v>-41.25</v>
      </c>
      <c r="C102" s="11">
        <v>1960</v>
      </c>
      <c r="D102" s="5">
        <f t="shared" si="16"/>
        <v>0.53749999999999998</v>
      </c>
      <c r="E102" s="5">
        <f t="shared" si="12"/>
        <v>5.0816326530612244E-2</v>
      </c>
      <c r="F102" s="7">
        <f t="shared" si="13"/>
        <v>28.601718749999996</v>
      </c>
      <c r="G102" s="5">
        <f t="shared" si="17"/>
        <v>3.6035256593357032</v>
      </c>
      <c r="H102" s="6">
        <f t="shared" si="11"/>
        <v>24.842812500000001</v>
      </c>
      <c r="I102" s="5">
        <f t="shared" si="14"/>
        <v>2.0389041033008284</v>
      </c>
      <c r="J102" s="6">
        <f t="shared" si="15"/>
        <v>34.127056576063495</v>
      </c>
      <c r="K102" s="14">
        <f t="shared" si="18"/>
        <v>53.444531249999997</v>
      </c>
      <c r="L102" s="5">
        <f t="shared" si="19"/>
        <v>5.6424297626365316</v>
      </c>
      <c r="M102" s="14">
        <f t="shared" si="20"/>
        <v>3.9786443169885968</v>
      </c>
      <c r="N102" s="5">
        <f t="shared" si="21"/>
        <v>0.1055754373865246</v>
      </c>
    </row>
    <row r="103" spans="1:14" ht="12" customHeight="1">
      <c r="A103" s="5">
        <v>-29.5</v>
      </c>
      <c r="C103" s="11">
        <v>1980</v>
      </c>
      <c r="D103" s="5">
        <f t="shared" si="16"/>
        <v>0.65</v>
      </c>
      <c r="E103" s="5">
        <f t="shared" si="12"/>
        <v>4.4482758620689657E-2</v>
      </c>
      <c r="F103" s="7">
        <f t="shared" si="13"/>
        <v>41.827500000000008</v>
      </c>
      <c r="G103" s="5">
        <f t="shared" si="17"/>
        <v>4.6710466997561833</v>
      </c>
      <c r="H103" s="6">
        <f t="shared" si="11"/>
        <v>12.70565</v>
      </c>
      <c r="I103" s="5">
        <f t="shared" si="14"/>
        <v>1.3052862455216019</v>
      </c>
      <c r="J103" s="6">
        <f t="shared" si="15"/>
        <v>20.544933870577118</v>
      </c>
      <c r="K103" s="14">
        <f t="shared" si="18"/>
        <v>54.533150000000006</v>
      </c>
      <c r="L103" s="5">
        <f t="shared" si="19"/>
        <v>5.9763329452777851</v>
      </c>
      <c r="M103" s="14">
        <f t="shared" si="20"/>
        <v>3.9988087736366955</v>
      </c>
      <c r="N103" s="5">
        <f t="shared" si="21"/>
        <v>0.10959082586055977</v>
      </c>
    </row>
    <row r="104" spans="1:14" ht="12" customHeight="1">
      <c r="A104" s="5">
        <v>-15.25</v>
      </c>
      <c r="C104" s="11">
        <v>2000</v>
      </c>
      <c r="D104" s="5">
        <f t="shared" si="16"/>
        <v>0.71250000000000002</v>
      </c>
      <c r="E104" s="5">
        <f t="shared" si="12"/>
        <v>4.1746031746031746E-2</v>
      </c>
      <c r="F104" s="7">
        <f t="shared" si="13"/>
        <v>50.257968750000003</v>
      </c>
      <c r="G104" s="5">
        <f t="shared" si="17"/>
        <v>5.3099705289502159</v>
      </c>
      <c r="H104" s="6">
        <f t="shared" si="11"/>
        <v>3.3954124999999999</v>
      </c>
      <c r="I104" s="5">
        <f t="shared" si="14"/>
        <v>0.62980842123287661</v>
      </c>
      <c r="J104" s="6">
        <f t="shared" si="15"/>
        <v>8.5337465838837812</v>
      </c>
      <c r="K104" s="14">
        <f t="shared" si="18"/>
        <v>53.653381250000002</v>
      </c>
      <c r="L104" s="5">
        <f t="shared" si="19"/>
        <v>5.9397789501830927</v>
      </c>
      <c r="M104" s="14">
        <f t="shared" si="20"/>
        <v>3.9825444913218919</v>
      </c>
      <c r="N104" s="5">
        <f t="shared" si="21"/>
        <v>0.11070651675253165</v>
      </c>
    </row>
    <row r="105" spans="1:14" ht="12" customHeight="1">
      <c r="A105" s="5">
        <v>-1</v>
      </c>
      <c r="C105" s="11">
        <v>2020</v>
      </c>
      <c r="D105" s="5">
        <f t="shared" si="16"/>
        <v>0.71875</v>
      </c>
      <c r="E105" s="5">
        <f t="shared" si="12"/>
        <v>4.1496062992125986E-2</v>
      </c>
      <c r="F105" s="7">
        <f t="shared" si="13"/>
        <v>51.1435546875</v>
      </c>
      <c r="G105" s="5">
        <f t="shared" si="17"/>
        <v>5.3756425793677423</v>
      </c>
      <c r="H105" s="6">
        <f t="shared" si="11"/>
        <v>1.46E-2</v>
      </c>
      <c r="I105" s="5">
        <f t="shared" si="14"/>
        <v>0.5414906301369864</v>
      </c>
      <c r="J105" s="6">
        <f t="shared" si="15"/>
        <v>1.2446952024031612</v>
      </c>
      <c r="K105" s="14">
        <f t="shared" si="18"/>
        <v>51.158154687500002</v>
      </c>
      <c r="L105" s="5">
        <f t="shared" si="19"/>
        <v>5.9171332095047289</v>
      </c>
      <c r="M105" s="14">
        <f t="shared" si="20"/>
        <v>3.9349219066211094</v>
      </c>
      <c r="N105" s="5">
        <f t="shared" si="21"/>
        <v>0.11566353879747197</v>
      </c>
    </row>
    <row r="106" spans="1:14" ht="12" customHeight="1">
      <c r="A106" s="5">
        <v>13.5</v>
      </c>
      <c r="C106" s="11">
        <v>2040</v>
      </c>
      <c r="D106" s="5">
        <f t="shared" si="16"/>
        <v>0.71875</v>
      </c>
      <c r="E106" s="5">
        <f t="shared" si="12"/>
        <v>4.1496062992125986E-2</v>
      </c>
      <c r="F106" s="7">
        <f t="shared" si="13"/>
        <v>51.1435546875</v>
      </c>
      <c r="G106" s="5">
        <f t="shared" si="17"/>
        <v>5.3756425793677423</v>
      </c>
      <c r="H106" s="6">
        <f t="shared" si="11"/>
        <v>2.6608499999999999</v>
      </c>
      <c r="I106" s="5">
        <f t="shared" si="14"/>
        <v>0.56710502407638019</v>
      </c>
      <c r="J106" s="6">
        <f t="shared" si="15"/>
        <v>0.5825181297293357</v>
      </c>
      <c r="K106" s="14">
        <f t="shared" si="18"/>
        <v>53.804404687499996</v>
      </c>
      <c r="L106" s="5">
        <f t="shared" si="19"/>
        <v>5.942747603444122</v>
      </c>
      <c r="M106" s="14">
        <f t="shared" si="20"/>
        <v>3.9853553353313189</v>
      </c>
      <c r="N106" s="5">
        <f t="shared" si="21"/>
        <v>0.11045094984249049</v>
      </c>
    </row>
    <row r="107" spans="1:14" ht="12" customHeight="1">
      <c r="A107" s="5">
        <v>27.75</v>
      </c>
      <c r="C107" s="11">
        <v>2060</v>
      </c>
      <c r="D107" s="5">
        <f t="shared" si="16"/>
        <v>0.63749999999999996</v>
      </c>
      <c r="E107" s="5">
        <f t="shared" si="12"/>
        <v>4.5087719298245614E-2</v>
      </c>
      <c r="F107" s="7">
        <f t="shared" si="13"/>
        <v>40.234218749999997</v>
      </c>
      <c r="G107" s="5">
        <f t="shared" si="17"/>
        <v>4.5471632085659213</v>
      </c>
      <c r="H107" s="6">
        <f t="shared" si="11"/>
        <v>11.242912500000001</v>
      </c>
      <c r="I107" s="5">
        <f t="shared" si="14"/>
        <v>1.2088563720069052</v>
      </c>
      <c r="J107" s="6">
        <f t="shared" si="15"/>
        <v>6.7064317280964652</v>
      </c>
      <c r="K107" s="14">
        <f t="shared" si="18"/>
        <v>51.477131249999999</v>
      </c>
      <c r="L107" s="5">
        <f t="shared" si="19"/>
        <v>5.7560195805728265</v>
      </c>
      <c r="M107" s="14">
        <f t="shared" si="20"/>
        <v>3.9411376556507256</v>
      </c>
      <c r="N107" s="5">
        <f t="shared" si="21"/>
        <v>0.11181702322568386</v>
      </c>
    </row>
    <row r="108" spans="1:14" ht="12" customHeight="1">
      <c r="A108" s="5">
        <v>39</v>
      </c>
      <c r="C108" s="11">
        <v>2080</v>
      </c>
      <c r="D108" s="5">
        <f t="shared" si="16"/>
        <v>0.53125</v>
      </c>
      <c r="E108" s="5">
        <f t="shared" si="12"/>
        <v>5.1237113402061857E-2</v>
      </c>
      <c r="F108" s="7">
        <f t="shared" si="13"/>
        <v>27.9404296875</v>
      </c>
      <c r="G108" s="5">
        <f t="shared" si="17"/>
        <v>3.5473800250816798</v>
      </c>
      <c r="H108" s="6">
        <f t="shared" si="11"/>
        <v>22.206599999999998</v>
      </c>
      <c r="I108" s="5">
        <f t="shared" si="14"/>
        <v>1.8871068206131767</v>
      </c>
      <c r="J108" s="6">
        <f t="shared" si="15"/>
        <v>17.990838833324183</v>
      </c>
      <c r="K108" s="14">
        <f t="shared" si="18"/>
        <v>50.147029687499995</v>
      </c>
      <c r="L108" s="5">
        <f t="shared" si="19"/>
        <v>5.4344868456948561</v>
      </c>
      <c r="M108" s="14">
        <f t="shared" si="20"/>
        <v>3.9149592840895568</v>
      </c>
      <c r="N108" s="5">
        <f t="shared" si="21"/>
        <v>0.10837106164733611</v>
      </c>
    </row>
    <row r="109" spans="1:14" ht="12" customHeight="1">
      <c r="A109" s="5">
        <v>49</v>
      </c>
      <c r="C109" s="11">
        <v>2100</v>
      </c>
      <c r="D109" s="5">
        <f t="shared" si="16"/>
        <v>0.44374999999999998</v>
      </c>
      <c r="E109" s="5">
        <f t="shared" si="12"/>
        <v>5.8192771084337354E-2</v>
      </c>
      <c r="F109" s="7">
        <f t="shared" si="13"/>
        <v>19.494492187499997</v>
      </c>
      <c r="G109" s="5">
        <f t="shared" si="17"/>
        <v>2.7972225791898655</v>
      </c>
      <c r="H109" s="6">
        <f t="shared" si="11"/>
        <v>35.054600000000001</v>
      </c>
      <c r="I109" s="5">
        <f t="shared" si="14"/>
        <v>2.601706014752371</v>
      </c>
      <c r="J109" s="6">
        <f t="shared" si="15"/>
        <v>31.45545925940754</v>
      </c>
      <c r="K109" s="14">
        <f t="shared" si="18"/>
        <v>54.549092187499994</v>
      </c>
      <c r="L109" s="5">
        <f t="shared" si="19"/>
        <v>5.3989285939422365</v>
      </c>
      <c r="M109" s="14">
        <f t="shared" si="20"/>
        <v>3.9991010702982561</v>
      </c>
      <c r="N109" s="5">
        <f t="shared" si="21"/>
        <v>9.8973756985444555E-2</v>
      </c>
    </row>
    <row r="110" spans="1:14" ht="12" customHeight="1">
      <c r="A110" s="5">
        <v>56.75</v>
      </c>
      <c r="C110" s="11">
        <v>2120</v>
      </c>
      <c r="D110" s="5">
        <f t="shared" si="16"/>
        <v>0.28125</v>
      </c>
      <c r="E110" s="5">
        <f t="shared" si="12"/>
        <v>8.0175438596491219E-2</v>
      </c>
      <c r="F110" s="7">
        <f t="shared" si="13"/>
        <v>7.8310546875</v>
      </c>
      <c r="G110" s="5">
        <f t="shared" si="17"/>
        <v>1.5935804851558346</v>
      </c>
      <c r="H110" s="6">
        <f t="shared" si="11"/>
        <v>47.0202125</v>
      </c>
      <c r="I110" s="5">
        <f t="shared" si="14"/>
        <v>3.2255865098440988</v>
      </c>
      <c r="J110" s="6">
        <f t="shared" si="15"/>
        <v>43.551074614329515</v>
      </c>
      <c r="K110" s="14">
        <f t="shared" si="18"/>
        <v>54.8512671875</v>
      </c>
      <c r="L110" s="5">
        <f t="shared" si="19"/>
        <v>4.8191669949999332</v>
      </c>
      <c r="M110" s="14">
        <f t="shared" si="20"/>
        <v>4.0046252892346841</v>
      </c>
      <c r="N110" s="5">
        <f t="shared" si="21"/>
        <v>8.7858808776949612E-2</v>
      </c>
    </row>
    <row r="111" spans="1:14" ht="12" customHeight="1">
      <c r="A111" s="5">
        <v>60.25</v>
      </c>
      <c r="C111" s="11">
        <v>2140</v>
      </c>
      <c r="D111" s="5">
        <f t="shared" si="16"/>
        <v>0.10625</v>
      </c>
      <c r="E111" s="5">
        <f t="shared" si="12"/>
        <v>0.14793103448275863</v>
      </c>
      <c r="F111" s="7">
        <f t="shared" si="13"/>
        <v>1.1176171874999998</v>
      </c>
      <c r="G111" s="5">
        <f t="shared" si="17"/>
        <v>0.66908884684669967</v>
      </c>
      <c r="H111" s="6">
        <f t="shared" si="11"/>
        <v>52.998912499999996</v>
      </c>
      <c r="I111" s="5">
        <f t="shared" si="14"/>
        <v>3.5271648742081325</v>
      </c>
      <c r="J111" s="6">
        <f t="shared" si="15"/>
        <v>51.093729684729027</v>
      </c>
      <c r="K111" s="14">
        <f t="shared" si="18"/>
        <v>54.116529687499998</v>
      </c>
      <c r="L111" s="5">
        <f t="shared" si="19"/>
        <v>4.1962537210548323</v>
      </c>
      <c r="M111" s="14">
        <f t="shared" si="20"/>
        <v>3.9911396786949118</v>
      </c>
      <c r="N111" s="5">
        <f t="shared" si="21"/>
        <v>7.7541071929157643E-2</v>
      </c>
    </row>
    <row r="112" spans="1:14" ht="12" customHeight="1">
      <c r="A112" s="5">
        <v>61</v>
      </c>
      <c r="C112" s="11">
        <v>2160</v>
      </c>
      <c r="D112" s="5">
        <f t="shared" si="16"/>
        <v>-7.4999999999999997E-2</v>
      </c>
      <c r="E112" s="5">
        <f t="shared" si="12"/>
        <v>0.17666666666666667</v>
      </c>
      <c r="F112" s="7">
        <f t="shared" si="13"/>
        <v>0.55687500000000001</v>
      </c>
      <c r="G112" s="5">
        <f t="shared" si="17"/>
        <v>0.58139059343434352</v>
      </c>
      <c r="H112" s="6">
        <f t="shared" si="11"/>
        <v>54.326599999999999</v>
      </c>
      <c r="I112" s="5">
        <f t="shared" si="14"/>
        <v>3.5933868801369866</v>
      </c>
      <c r="J112" s="6">
        <f t="shared" si="15"/>
        <v>52.101498099752511</v>
      </c>
      <c r="K112" s="14">
        <f t="shared" si="18"/>
        <v>54.883474999999997</v>
      </c>
      <c r="L112" s="5">
        <f t="shared" si="19"/>
        <v>4.1747774735713303</v>
      </c>
      <c r="M112" s="14">
        <f t="shared" si="20"/>
        <v>4.0052123013838505</v>
      </c>
      <c r="N112" s="5">
        <f t="shared" si="21"/>
        <v>7.6066201594766555E-2</v>
      </c>
    </row>
    <row r="113" spans="1:14" ht="12" customHeight="1">
      <c r="A113" s="5">
        <v>57.25</v>
      </c>
      <c r="C113" s="11">
        <v>2180</v>
      </c>
      <c r="D113" s="5">
        <f t="shared" si="16"/>
        <v>-0.25</v>
      </c>
      <c r="E113" s="5">
        <f t="shared" si="12"/>
        <v>8.6923076923076922E-2</v>
      </c>
      <c r="F113" s="7">
        <f t="shared" si="13"/>
        <v>6.1875</v>
      </c>
      <c r="G113" s="5">
        <f t="shared" si="17"/>
        <v>1.393995240870241</v>
      </c>
      <c r="H113" s="6">
        <f t="shared" si="11"/>
        <v>47.8524125</v>
      </c>
      <c r="I113" s="5">
        <f t="shared" si="14"/>
        <v>3.2679162266100152</v>
      </c>
      <c r="J113" s="6">
        <f t="shared" si="15"/>
        <v>46.313906543989589</v>
      </c>
      <c r="K113" s="14">
        <f t="shared" si="18"/>
        <v>54.0399125</v>
      </c>
      <c r="L113" s="5">
        <f t="shared" si="19"/>
        <v>4.6619114674802562</v>
      </c>
      <c r="M113" s="14">
        <f t="shared" si="20"/>
        <v>3.9897228939197027</v>
      </c>
      <c r="N113" s="5">
        <f t="shared" si="21"/>
        <v>8.6267931456777552E-2</v>
      </c>
    </row>
    <row r="114" spans="1:14" ht="12" customHeight="1">
      <c r="A114" s="5">
        <v>51</v>
      </c>
      <c r="C114" s="11">
        <v>2200</v>
      </c>
      <c r="D114" s="5">
        <f t="shared" si="16"/>
        <v>-0.4</v>
      </c>
      <c r="E114" s="5">
        <f t="shared" si="12"/>
        <v>6.2631578947368413E-2</v>
      </c>
      <c r="F114" s="7">
        <f t="shared" si="13"/>
        <v>15.840000000000003</v>
      </c>
      <c r="G114" s="5">
        <f t="shared" si="17"/>
        <v>2.4479325890483792</v>
      </c>
      <c r="H114" s="6">
        <f t="shared" si="11"/>
        <v>37.974599999999995</v>
      </c>
      <c r="I114" s="5">
        <f t="shared" si="14"/>
        <v>2.7568943338406897</v>
      </c>
      <c r="J114" s="6">
        <f t="shared" si="15"/>
        <v>35.257889989390016</v>
      </c>
      <c r="K114" s="14">
        <f t="shared" si="18"/>
        <v>53.814599999999999</v>
      </c>
      <c r="L114" s="5">
        <f t="shared" si="19"/>
        <v>5.2048269228890689</v>
      </c>
      <c r="M114" s="14">
        <f t="shared" si="20"/>
        <v>3.9855448058167617</v>
      </c>
      <c r="N114" s="5">
        <f t="shared" si="21"/>
        <v>9.6717748025425612E-2</v>
      </c>
    </row>
    <row r="115" spans="1:14" ht="12" customHeight="1">
      <c r="A115" s="5">
        <v>41.25</v>
      </c>
      <c r="C115" s="11">
        <v>2220</v>
      </c>
      <c r="D115" s="5">
        <f t="shared" si="16"/>
        <v>-0.54374999999999996</v>
      </c>
      <c r="E115" s="5">
        <f t="shared" si="12"/>
        <v>5.0404040404040409E-2</v>
      </c>
      <c r="F115" s="7">
        <f t="shared" si="13"/>
        <v>29.270742187499994</v>
      </c>
      <c r="G115" s="5">
        <f t="shared" si="17"/>
        <v>3.6600079190340904</v>
      </c>
      <c r="H115" s="6">
        <f t="shared" si="11"/>
        <v>24.842812500000001</v>
      </c>
      <c r="I115" s="5">
        <f t="shared" si="14"/>
        <v>2.0389041033008284</v>
      </c>
      <c r="J115" s="6">
        <f t="shared" si="15"/>
        <v>21.843603185931837</v>
      </c>
      <c r="K115" s="14">
        <f t="shared" si="18"/>
        <v>54.113554687499999</v>
      </c>
      <c r="L115" s="5">
        <f t="shared" si="19"/>
        <v>5.6989120223349188</v>
      </c>
      <c r="M115" s="14">
        <f t="shared" si="20"/>
        <v>3.9910847032226493</v>
      </c>
      <c r="N115" s="5">
        <f t="shared" si="21"/>
        <v>0.1053139468520508</v>
      </c>
    </row>
    <row r="116" spans="1:14" ht="12" customHeight="1">
      <c r="A116" s="5">
        <v>29.25</v>
      </c>
      <c r="C116" s="11">
        <v>2240</v>
      </c>
      <c r="D116" s="5">
        <f t="shared" si="16"/>
        <v>-0.625</v>
      </c>
      <c r="E116" s="5">
        <f t="shared" si="12"/>
        <v>4.5714285714285714E-2</v>
      </c>
      <c r="F116" s="7">
        <f t="shared" si="13"/>
        <v>38.671875</v>
      </c>
      <c r="G116" s="5">
        <f t="shared" si="17"/>
        <v>4.4245876172438665</v>
      </c>
      <c r="H116" s="6">
        <f t="shared" si="11"/>
        <v>12.4912125</v>
      </c>
      <c r="I116" s="5">
        <f t="shared" si="14"/>
        <v>1.2912997212222577</v>
      </c>
      <c r="J116" s="6">
        <f t="shared" si="15"/>
        <v>9.5970750216180463</v>
      </c>
      <c r="K116" s="14">
        <f t="shared" si="18"/>
        <v>51.163087500000003</v>
      </c>
      <c r="L116" s="5">
        <f t="shared" si="19"/>
        <v>5.715887338466124</v>
      </c>
      <c r="M116" s="14">
        <f t="shared" si="20"/>
        <v>3.9350183247723818</v>
      </c>
      <c r="N116" s="5">
        <f t="shared" si="21"/>
        <v>0.11171896806396063</v>
      </c>
    </row>
    <row r="117" spans="1:14" ht="12" customHeight="1">
      <c r="A117" s="5">
        <v>16.25</v>
      </c>
      <c r="C117" s="11">
        <v>2260</v>
      </c>
      <c r="D117" s="5">
        <f t="shared" si="16"/>
        <v>-0.69374999999999998</v>
      </c>
      <c r="E117" s="5">
        <f t="shared" si="12"/>
        <v>4.2520325203252038E-2</v>
      </c>
      <c r="F117" s="7">
        <f t="shared" si="13"/>
        <v>47.647617187499996</v>
      </c>
      <c r="G117" s="5">
        <f t="shared" si="17"/>
        <v>5.1148912508276361</v>
      </c>
      <c r="H117" s="6">
        <f t="shared" si="11"/>
        <v>3.8553125000000001</v>
      </c>
      <c r="I117" s="5">
        <f t="shared" si="14"/>
        <v>0.66806543208503821</v>
      </c>
      <c r="J117" s="6">
        <f t="shared" si="15"/>
        <v>1.7320360871013143</v>
      </c>
      <c r="K117" s="14">
        <f t="shared" si="18"/>
        <v>51.5029296875</v>
      </c>
      <c r="L117" s="5">
        <f t="shared" si="19"/>
        <v>5.7829566829126744</v>
      </c>
      <c r="M117" s="14">
        <f t="shared" si="20"/>
        <v>3.9416386931876009</v>
      </c>
      <c r="N117" s="5">
        <f t="shared" si="21"/>
        <v>0.11228403351035436</v>
      </c>
    </row>
    <row r="118" spans="1:14" ht="12" customHeight="1">
      <c r="A118" s="5">
        <v>1.5</v>
      </c>
      <c r="C118" s="11">
        <v>2280</v>
      </c>
      <c r="D118" s="5">
        <f t="shared" si="16"/>
        <v>-0.73124999999999996</v>
      </c>
      <c r="E118" s="5">
        <f t="shared" si="12"/>
        <v>4.1007751937984498E-2</v>
      </c>
      <c r="F118" s="7">
        <f t="shared" si="13"/>
        <v>52.937929687499995</v>
      </c>
      <c r="G118" s="5">
        <f t="shared" si="17"/>
        <v>5.5079533508229082</v>
      </c>
      <c r="H118" s="6">
        <f t="shared" si="11"/>
        <v>3.2850000000000004E-2</v>
      </c>
      <c r="I118" s="5">
        <f t="shared" si="14"/>
        <v>0.49385007458143076</v>
      </c>
      <c r="J118" s="6">
        <f t="shared" si="15"/>
        <v>0.30524453749346592</v>
      </c>
      <c r="K118" s="14">
        <f t="shared" si="18"/>
        <v>52.970779687499999</v>
      </c>
      <c r="L118" s="5">
        <f t="shared" si="19"/>
        <v>6.0018034254043391</v>
      </c>
      <c r="M118" s="14">
        <f t="shared" si="20"/>
        <v>3.9697404348647565</v>
      </c>
      <c r="N118" s="5">
        <f t="shared" si="21"/>
        <v>0.11330404160202762</v>
      </c>
    </row>
    <row r="119" spans="1:14" ht="12" customHeight="1">
      <c r="A119" s="5">
        <v>-13</v>
      </c>
      <c r="C119" s="11">
        <v>2300</v>
      </c>
      <c r="D119" s="5">
        <f t="shared" si="16"/>
        <v>-0.7</v>
      </c>
      <c r="E119" s="5">
        <f t="shared" si="12"/>
        <v>4.2258064516129033E-2</v>
      </c>
      <c r="F119" s="7">
        <f t="shared" si="13"/>
        <v>48.509999999999991</v>
      </c>
      <c r="G119" s="5">
        <f t="shared" si="17"/>
        <v>5.1795945584881053</v>
      </c>
      <c r="H119" s="6">
        <f t="shared" si="11"/>
        <v>2.4674</v>
      </c>
      <c r="I119" s="5">
        <f t="shared" si="14"/>
        <v>0.55027163013698632</v>
      </c>
      <c r="J119" s="6">
        <f t="shared" si="15"/>
        <v>5.67731631391334</v>
      </c>
      <c r="K119" s="14">
        <f t="shared" si="18"/>
        <v>50.977399999999989</v>
      </c>
      <c r="L119" s="5">
        <f t="shared" si="19"/>
        <v>5.7298661886250919</v>
      </c>
      <c r="M119" s="14">
        <f t="shared" si="20"/>
        <v>3.9313823972550943</v>
      </c>
      <c r="N119" s="5">
        <f t="shared" si="21"/>
        <v>0.11240012610735528</v>
      </c>
    </row>
    <row r="120" spans="1:14" ht="12" customHeight="1">
      <c r="A120" s="5">
        <v>-26.5</v>
      </c>
      <c r="C120" s="11">
        <v>2320</v>
      </c>
      <c r="D120" s="5">
        <f t="shared" si="16"/>
        <v>-0.63749999999999996</v>
      </c>
      <c r="E120" s="5">
        <f t="shared" si="12"/>
        <v>4.5087719298245614E-2</v>
      </c>
      <c r="F120" s="7">
        <f t="shared" si="13"/>
        <v>40.234218749999997</v>
      </c>
      <c r="G120" s="5">
        <f t="shared" si="17"/>
        <v>4.5471632085659213</v>
      </c>
      <c r="H120" s="6">
        <f t="shared" si="11"/>
        <v>10.25285</v>
      </c>
      <c r="I120" s="5">
        <f t="shared" si="14"/>
        <v>1.1421107148827492</v>
      </c>
      <c r="J120" s="6">
        <f t="shared" si="15"/>
        <v>16.420397360833785</v>
      </c>
      <c r="K120" s="14">
        <f t="shared" si="18"/>
        <v>50.487068749999999</v>
      </c>
      <c r="L120" s="5">
        <f t="shared" si="19"/>
        <v>5.6892739234486704</v>
      </c>
      <c r="M120" s="14">
        <f t="shared" si="20"/>
        <v>3.9217172391348036</v>
      </c>
      <c r="N120" s="5">
        <f t="shared" si="21"/>
        <v>0.11268774488811396</v>
      </c>
    </row>
    <row r="121" spans="1:14" ht="12" customHeight="1">
      <c r="A121" s="5">
        <v>-38.5</v>
      </c>
      <c r="C121" s="11">
        <v>2340</v>
      </c>
      <c r="D121" s="5">
        <f t="shared" si="16"/>
        <v>-0.54374999999999996</v>
      </c>
      <c r="E121" s="5">
        <f t="shared" si="12"/>
        <v>5.0404040404040409E-2</v>
      </c>
      <c r="F121" s="7">
        <f t="shared" si="13"/>
        <v>29.270742187499994</v>
      </c>
      <c r="G121" s="5">
        <f t="shared" si="17"/>
        <v>3.6600079190340904</v>
      </c>
      <c r="H121" s="6">
        <f t="shared" si="11"/>
        <v>21.640849999999997</v>
      </c>
      <c r="I121" s="5">
        <f t="shared" si="14"/>
        <v>1.8540909313418055</v>
      </c>
      <c r="J121" s="6">
        <f t="shared" si="15"/>
        <v>29.696297749603993</v>
      </c>
      <c r="K121" s="14">
        <f t="shared" si="18"/>
        <v>50.911592187499991</v>
      </c>
      <c r="L121" s="5">
        <f t="shared" si="19"/>
        <v>5.5140988503758956</v>
      </c>
      <c r="M121" s="14">
        <f t="shared" si="20"/>
        <v>3.9300906419783388</v>
      </c>
      <c r="N121" s="5">
        <f t="shared" si="21"/>
        <v>0.10830733460600232</v>
      </c>
    </row>
    <row r="122" spans="1:14" ht="12" customHeight="1">
      <c r="A122" s="5">
        <v>-48.25</v>
      </c>
      <c r="C122" s="11">
        <v>2360</v>
      </c>
      <c r="D122" s="5">
        <f t="shared" si="16"/>
        <v>-0.43125000000000002</v>
      </c>
      <c r="E122" s="5">
        <f t="shared" si="12"/>
        <v>5.9382716049382715E-2</v>
      </c>
      <c r="F122" s="7">
        <f t="shared" si="13"/>
        <v>18.411679687500001</v>
      </c>
      <c r="G122" s="5">
        <f t="shared" si="17"/>
        <v>2.6956308953247756</v>
      </c>
      <c r="H122" s="6">
        <f t="shared" si="11"/>
        <v>33.989712500000003</v>
      </c>
      <c r="I122" s="5">
        <f t="shared" si="14"/>
        <v>2.5445575752589376</v>
      </c>
      <c r="J122" s="6">
        <f t="shared" si="15"/>
        <v>42.00495231770649</v>
      </c>
      <c r="K122" s="14">
        <f t="shared" si="18"/>
        <v>52.401392187500008</v>
      </c>
      <c r="L122" s="5">
        <f t="shared" si="19"/>
        <v>5.2401884705837132</v>
      </c>
      <c r="M122" s="14">
        <f t="shared" si="20"/>
        <v>3.9589331594378017</v>
      </c>
      <c r="N122" s="5">
        <f t="shared" si="21"/>
        <v>0.10000093989551911</v>
      </c>
    </row>
    <row r="123" spans="1:14" ht="12" customHeight="1">
      <c r="A123" s="5">
        <v>-55.75</v>
      </c>
      <c r="C123" s="11">
        <v>2380</v>
      </c>
      <c r="D123" s="5">
        <f t="shared" si="16"/>
        <v>-0.28749999999999998</v>
      </c>
      <c r="E123" s="5">
        <f t="shared" si="12"/>
        <v>7.8965517241379304E-2</v>
      </c>
      <c r="F123" s="7">
        <f t="shared" si="13"/>
        <v>8.1829687499999988</v>
      </c>
      <c r="G123" s="5">
        <f t="shared" si="17"/>
        <v>1.6348627019113549</v>
      </c>
      <c r="H123" s="6">
        <f t="shared" si="11"/>
        <v>45.377712500000001</v>
      </c>
      <c r="I123" s="5">
        <f t="shared" si="14"/>
        <v>3.1416811248178371</v>
      </c>
      <c r="J123" s="6">
        <f t="shared" si="15"/>
        <v>50.105833207715627</v>
      </c>
      <c r="K123" s="14">
        <f t="shared" si="18"/>
        <v>53.560681250000002</v>
      </c>
      <c r="L123" s="5">
        <f t="shared" si="19"/>
        <v>4.776543826729192</v>
      </c>
      <c r="M123" s="14">
        <f t="shared" si="20"/>
        <v>3.9808152401222157</v>
      </c>
      <c r="N123" s="5">
        <f t="shared" si="21"/>
        <v>8.9180042435124771E-2</v>
      </c>
    </row>
    <row r="124" spans="1:14" ht="12" customHeight="1">
      <c r="A124" s="5">
        <v>-59.75</v>
      </c>
      <c r="C124" s="11">
        <v>2400</v>
      </c>
      <c r="D124" s="5">
        <f t="shared" si="16"/>
        <v>-2.5000000000000001E-2</v>
      </c>
      <c r="E124" s="5">
        <f t="shared" si="12"/>
        <v>0.26</v>
      </c>
      <c r="F124" s="7">
        <f t="shared" si="13"/>
        <v>6.1875000000000013E-2</v>
      </c>
      <c r="G124" s="5">
        <f t="shared" si="17"/>
        <v>0.57351976010101013</v>
      </c>
      <c r="H124" s="6">
        <f t="shared" si="11"/>
        <v>52.122912499999998</v>
      </c>
      <c r="I124" s="5">
        <f t="shared" si="14"/>
        <v>3.4833299379059106</v>
      </c>
      <c r="J124" s="6">
        <f t="shared" si="15"/>
        <v>51.869748994525224</v>
      </c>
      <c r="K124" s="14">
        <f t="shared" si="18"/>
        <v>52.184787499999999</v>
      </c>
      <c r="L124" s="5">
        <f t="shared" si="19"/>
        <v>4.0568496980069204</v>
      </c>
      <c r="M124" s="14">
        <f t="shared" si="20"/>
        <v>3.9547910252123684</v>
      </c>
      <c r="N124" s="5">
        <f t="shared" si="21"/>
        <v>7.7740082739762434E-2</v>
      </c>
    </row>
    <row r="125" spans="1:14" ht="12" customHeight="1">
      <c r="A125" s="5">
        <v>-56.75</v>
      </c>
      <c r="C125" s="11">
        <v>2420</v>
      </c>
      <c r="D125" s="5">
        <f t="shared" si="16"/>
        <v>0.22500000000000001</v>
      </c>
      <c r="E125" s="5">
        <f t="shared" si="12"/>
        <v>9.3333333333333324E-2</v>
      </c>
      <c r="F125" s="7">
        <f t="shared" si="13"/>
        <v>5.0118750000000007</v>
      </c>
      <c r="G125" s="5">
        <f t="shared" si="17"/>
        <v>1.2430614267676769</v>
      </c>
      <c r="H125" s="6">
        <f t="shared" si="11"/>
        <v>47.0202125</v>
      </c>
      <c r="I125" s="5">
        <f t="shared" si="14"/>
        <v>3.2255865098440988</v>
      </c>
      <c r="J125" s="6">
        <f t="shared" si="15"/>
        <v>46.837130121644215</v>
      </c>
      <c r="K125" s="14">
        <f t="shared" si="18"/>
        <v>52.032087500000003</v>
      </c>
      <c r="L125" s="5">
        <f t="shared" si="19"/>
        <v>4.4686479366117755</v>
      </c>
      <c r="M125" s="14">
        <f t="shared" si="20"/>
        <v>3.951860595581373</v>
      </c>
      <c r="N125" s="5">
        <f t="shared" si="21"/>
        <v>8.5882541933605394E-2</v>
      </c>
    </row>
    <row r="126" spans="1:14" ht="12" customHeight="1">
      <c r="A126" s="5">
        <v>-50.75</v>
      </c>
      <c r="C126" s="11">
        <v>2440</v>
      </c>
      <c r="D126" s="5">
        <f t="shared" si="16"/>
        <v>0.4</v>
      </c>
      <c r="E126" s="5">
        <f t="shared" si="12"/>
        <v>6.2631578947368413E-2</v>
      </c>
      <c r="F126" s="7">
        <f t="shared" si="13"/>
        <v>15.840000000000003</v>
      </c>
      <c r="G126" s="5">
        <f t="shared" si="17"/>
        <v>2.4479325890483792</v>
      </c>
      <c r="H126" s="6">
        <f t="shared" si="11"/>
        <v>37.603212499999998</v>
      </c>
      <c r="I126" s="5">
        <f t="shared" si="14"/>
        <v>2.7372739847881489</v>
      </c>
      <c r="J126" s="6">
        <f t="shared" si="15"/>
        <v>36.33641832855033</v>
      </c>
      <c r="K126" s="14">
        <f t="shared" si="18"/>
        <v>53.443212500000001</v>
      </c>
      <c r="L126" s="5">
        <f t="shared" si="19"/>
        <v>5.1852065738365276</v>
      </c>
      <c r="M126" s="14">
        <f t="shared" si="20"/>
        <v>3.9786196415683142</v>
      </c>
      <c r="N126" s="5">
        <f t="shared" si="21"/>
        <v>9.7022733688333709E-2</v>
      </c>
    </row>
    <row r="127" spans="1:14" ht="12" customHeight="1">
      <c r="A127" s="5">
        <v>-40.75</v>
      </c>
      <c r="C127" s="11">
        <v>2460</v>
      </c>
      <c r="D127" s="5">
        <f t="shared" si="16"/>
        <v>0.52500000000000002</v>
      </c>
      <c r="E127" s="5">
        <f t="shared" si="12"/>
        <v>5.1666666666666666E-2</v>
      </c>
      <c r="F127" s="7">
        <f t="shared" si="13"/>
        <v>27.286875000000002</v>
      </c>
      <c r="G127" s="5">
        <f t="shared" si="17"/>
        <v>3.4915718434343432</v>
      </c>
      <c r="H127" s="6">
        <f t="shared" si="11"/>
        <v>24.244212499999996</v>
      </c>
      <c r="I127" s="5">
        <f t="shared" si="14"/>
        <v>2.0047165229941286</v>
      </c>
      <c r="J127" s="6">
        <f t="shared" si="15"/>
        <v>23.132076298284829</v>
      </c>
      <c r="K127" s="14">
        <f t="shared" si="18"/>
        <v>51.531087499999998</v>
      </c>
      <c r="L127" s="5">
        <f t="shared" si="19"/>
        <v>5.4962883664284714</v>
      </c>
      <c r="M127" s="14">
        <f t="shared" si="20"/>
        <v>3.9421852663285812</v>
      </c>
      <c r="N127" s="5">
        <f t="shared" si="21"/>
        <v>0.10665966182895852</v>
      </c>
    </row>
    <row r="128" spans="1:14" ht="12" customHeight="1">
      <c r="A128" s="5">
        <v>-29.75</v>
      </c>
      <c r="C128" s="11">
        <v>2480</v>
      </c>
      <c r="D128" s="5">
        <f t="shared" si="16"/>
        <v>0.625</v>
      </c>
      <c r="E128" s="5">
        <f t="shared" si="12"/>
        <v>4.5714285714285714E-2</v>
      </c>
      <c r="F128" s="7">
        <f t="shared" si="13"/>
        <v>38.671875</v>
      </c>
      <c r="G128" s="5">
        <f t="shared" si="17"/>
        <v>4.4245876172438665</v>
      </c>
      <c r="H128" s="6">
        <f t="shared" si="11"/>
        <v>12.921912500000001</v>
      </c>
      <c r="I128" s="5">
        <f t="shared" si="14"/>
        <v>1.319342509907979</v>
      </c>
      <c r="J128" s="6">
        <f t="shared" si="15"/>
        <v>10.695477598006052</v>
      </c>
      <c r="K128" s="14">
        <f t="shared" si="18"/>
        <v>51.593787500000005</v>
      </c>
      <c r="L128" s="5">
        <f t="shared" si="19"/>
        <v>5.7439301271518453</v>
      </c>
      <c r="M128" s="14">
        <f t="shared" si="20"/>
        <v>3.9434012679523605</v>
      </c>
      <c r="N128" s="5">
        <f t="shared" si="21"/>
        <v>0.11132987914779167</v>
      </c>
    </row>
    <row r="129" spans="1:14" ht="12" customHeight="1">
      <c r="A129" s="5">
        <v>-15.75</v>
      </c>
      <c r="C129" s="11">
        <v>2500</v>
      </c>
      <c r="D129" s="5">
        <f t="shared" si="16"/>
        <v>0.69374999999999998</v>
      </c>
      <c r="E129" s="5">
        <f t="shared" si="12"/>
        <v>4.2520325203252038E-2</v>
      </c>
      <c r="F129" s="7">
        <f t="shared" si="13"/>
        <v>47.647617187499996</v>
      </c>
      <c r="G129" s="5">
        <f t="shared" si="17"/>
        <v>5.1148912508276361</v>
      </c>
      <c r="H129" s="6">
        <f t="shared" si="11"/>
        <v>3.6217125000000001</v>
      </c>
      <c r="I129" s="5">
        <f t="shared" si="14"/>
        <v>0.64872804680365304</v>
      </c>
      <c r="J129" s="6">
        <f t="shared" si="15"/>
        <v>2.2909728171840302</v>
      </c>
      <c r="K129" s="14">
        <f t="shared" si="18"/>
        <v>51.269329687499997</v>
      </c>
      <c r="L129" s="5">
        <f t="shared" si="19"/>
        <v>5.7636192976312888</v>
      </c>
      <c r="M129" s="14">
        <f t="shared" si="20"/>
        <v>3.9370927115439622</v>
      </c>
      <c r="N129" s="5">
        <f t="shared" si="21"/>
        <v>0.11241846407515095</v>
      </c>
    </row>
    <row r="130" spans="1:14" ht="12" customHeight="1">
      <c r="A130" s="5">
        <v>-2</v>
      </c>
      <c r="C130" s="11">
        <v>2520</v>
      </c>
      <c r="D130" s="5">
        <f t="shared" si="16"/>
        <v>0.71875</v>
      </c>
      <c r="E130" s="5">
        <f t="shared" si="12"/>
        <v>4.1496062992125986E-2</v>
      </c>
      <c r="F130" s="7">
        <f t="shared" si="13"/>
        <v>51.1435546875</v>
      </c>
      <c r="G130" s="5">
        <f t="shared" si="17"/>
        <v>5.3756425793677423</v>
      </c>
      <c r="H130" s="6">
        <f t="shared" si="11"/>
        <v>5.8400000000000001E-2</v>
      </c>
      <c r="I130" s="5">
        <f t="shared" si="14"/>
        <v>0.45902663013698636</v>
      </c>
      <c r="J130" s="6">
        <f t="shared" si="15"/>
        <v>0.1177480372658211</v>
      </c>
      <c r="K130" s="14">
        <f t="shared" si="18"/>
        <v>51.201954687499999</v>
      </c>
      <c r="L130" s="5">
        <f t="shared" si="19"/>
        <v>5.834669209504729</v>
      </c>
      <c r="M130" s="14">
        <f t="shared" si="20"/>
        <v>3.9357777088069548</v>
      </c>
      <c r="N130" s="5">
        <f t="shared" si="21"/>
        <v>0.11395403251917557</v>
      </c>
    </row>
    <row r="131" spans="1:14" ht="12" customHeight="1">
      <c r="A131" s="5">
        <v>13</v>
      </c>
      <c r="C131" s="11">
        <v>2540</v>
      </c>
      <c r="D131" s="5">
        <f t="shared" si="16"/>
        <v>0.71250000000000002</v>
      </c>
      <c r="E131" s="5">
        <f t="shared" si="12"/>
        <v>4.1746031746031746E-2</v>
      </c>
      <c r="F131" s="7">
        <f t="shared" si="13"/>
        <v>50.257968750000003</v>
      </c>
      <c r="G131" s="5">
        <f t="shared" si="17"/>
        <v>5.3099705289502159</v>
      </c>
      <c r="H131" s="6">
        <f t="shared" si="11"/>
        <v>2.4674</v>
      </c>
      <c r="I131" s="5">
        <f t="shared" si="14"/>
        <v>0.55027163013698632</v>
      </c>
      <c r="J131" s="6">
        <f t="shared" si="15"/>
        <v>4.7330642327307695</v>
      </c>
      <c r="K131" s="14">
        <f t="shared" si="18"/>
        <v>52.725368750000001</v>
      </c>
      <c r="L131" s="5">
        <f t="shared" si="19"/>
        <v>5.8602421590872025</v>
      </c>
      <c r="M131" s="14">
        <f t="shared" si="20"/>
        <v>3.965096720176323</v>
      </c>
      <c r="N131" s="5">
        <f t="shared" si="21"/>
        <v>0.1111465371987029</v>
      </c>
    </row>
    <row r="132" spans="1:14" ht="12" customHeight="1">
      <c r="A132" s="5">
        <v>26.5</v>
      </c>
      <c r="C132" s="11">
        <v>2560</v>
      </c>
      <c r="D132" s="5">
        <f t="shared" si="16"/>
        <v>0.63749999999999996</v>
      </c>
      <c r="E132" s="5">
        <f t="shared" si="12"/>
        <v>4.5087719298245614E-2</v>
      </c>
      <c r="F132" s="7">
        <f t="shared" si="13"/>
        <v>40.234218749999997</v>
      </c>
      <c r="G132" s="5">
        <f t="shared" si="17"/>
        <v>4.5471632085659213</v>
      </c>
      <c r="H132" s="6">
        <f t="shared" si="11"/>
        <v>10.25285</v>
      </c>
      <c r="I132" s="5">
        <f t="shared" si="14"/>
        <v>1.1421107148827492</v>
      </c>
      <c r="J132" s="6">
        <f t="shared" si="15"/>
        <v>14.908136378242144</v>
      </c>
      <c r="K132" s="14">
        <f t="shared" si="18"/>
        <v>50.487068749999999</v>
      </c>
      <c r="L132" s="5">
        <f t="shared" si="19"/>
        <v>5.6892739234486704</v>
      </c>
      <c r="M132" s="14">
        <f t="shared" si="20"/>
        <v>3.9217172391348036</v>
      </c>
      <c r="N132" s="5">
        <f t="shared" si="21"/>
        <v>0.11268774488811396</v>
      </c>
    </row>
    <row r="133" spans="1:14" ht="12" customHeight="1">
      <c r="A133" s="5">
        <v>38.5</v>
      </c>
      <c r="C133" s="11">
        <v>2580</v>
      </c>
      <c r="D133" s="5">
        <f t="shared" si="16"/>
        <v>0.55000000000000004</v>
      </c>
      <c r="E133" s="5">
        <f t="shared" si="12"/>
        <v>0.05</v>
      </c>
      <c r="F133" s="7">
        <f t="shared" si="13"/>
        <v>29.947500000000005</v>
      </c>
      <c r="G133" s="5">
        <f t="shared" si="17"/>
        <v>3.7168260101010104</v>
      </c>
      <c r="H133" s="6">
        <f t="shared" ref="H133:H196" si="22">0.5*$B$23*A133^2/1000</f>
        <v>21.640849999999997</v>
      </c>
      <c r="I133" s="5">
        <f t="shared" si="14"/>
        <v>1.8540909313418055</v>
      </c>
      <c r="J133" s="6">
        <f t="shared" si="15"/>
        <v>27.953913522227531</v>
      </c>
      <c r="K133" s="14">
        <f t="shared" si="18"/>
        <v>51.588350000000005</v>
      </c>
      <c r="L133" s="5">
        <f t="shared" si="19"/>
        <v>5.5709169414428157</v>
      </c>
      <c r="M133" s="14">
        <f t="shared" si="20"/>
        <v>3.9432958718026629</v>
      </c>
      <c r="N133" s="5">
        <f t="shared" si="21"/>
        <v>0.10798788760336035</v>
      </c>
    </row>
    <row r="134" spans="1:14" ht="12" customHeight="1">
      <c r="A134" s="5">
        <v>48.5</v>
      </c>
      <c r="C134" s="11">
        <v>2600</v>
      </c>
      <c r="D134" s="5">
        <f t="shared" si="16"/>
        <v>0.42499999999999999</v>
      </c>
      <c r="E134" s="5">
        <f t="shared" ref="E134:E197" si="23">(1/(ABS(A135-A133)+3))+(0.01)</f>
        <v>6.0000000000000005E-2</v>
      </c>
      <c r="F134" s="7">
        <f t="shared" ref="F134:F197" si="24">0.5*$B$8*D134^2</f>
        <v>17.881874999999997</v>
      </c>
      <c r="G134" s="5">
        <f t="shared" si="17"/>
        <v>2.6453697601010098</v>
      </c>
      <c r="H134" s="6">
        <f t="shared" si="22"/>
        <v>34.342849999999999</v>
      </c>
      <c r="I134" s="5">
        <f t="shared" ref="I134:I197" si="25">2*($B$25/$B$23+1/(ABS(A134)+3)+0.01)*(H134+1)</f>
        <v>2.563543494214656</v>
      </c>
      <c r="J134" s="6">
        <f t="shared" ref="J134:J197" si="26">$B$28*COS($B$38*0.001*C134+$B$43)^2*EXP(-$B$48*0.001*C134)</f>
        <v>40.430393147881382</v>
      </c>
      <c r="K134" s="14">
        <f t="shared" si="18"/>
        <v>52.224724999999992</v>
      </c>
      <c r="L134" s="5">
        <f t="shared" si="19"/>
        <v>5.2089132543156662</v>
      </c>
      <c r="M134" s="14">
        <f t="shared" si="20"/>
        <v>3.9555560417514082</v>
      </c>
      <c r="N134" s="5">
        <f t="shared" si="21"/>
        <v>9.9740367312909112E-2</v>
      </c>
    </row>
    <row r="135" spans="1:14" ht="12" customHeight="1">
      <c r="A135" s="5">
        <v>55.5</v>
      </c>
      <c r="C135" s="11">
        <v>2620</v>
      </c>
      <c r="D135" s="5">
        <f t="shared" ref="D135:D198" si="27">(A136-A134)/(2*$C$5)</f>
        <v>0.28749999999999998</v>
      </c>
      <c r="E135" s="5">
        <f t="shared" si="23"/>
        <v>7.8965517241379304E-2</v>
      </c>
      <c r="F135" s="7">
        <f t="shared" si="24"/>
        <v>8.1829687499999988</v>
      </c>
      <c r="G135" s="5">
        <f t="shared" ref="G135:G198" si="28">($B$10/$B$8+2*E135+0.01)*(F135+1)</f>
        <v>1.6348627019113549</v>
      </c>
      <c r="H135" s="6">
        <f t="shared" si="22"/>
        <v>44.971650000000004</v>
      </c>
      <c r="I135" s="5">
        <f t="shared" si="25"/>
        <v>3.120861972017329</v>
      </c>
      <c r="J135" s="6">
        <f t="shared" si="26"/>
        <v>49.052370243314435</v>
      </c>
      <c r="K135" s="14">
        <f t="shared" ref="K135:K198" si="29">F135+H135</f>
        <v>53.154618750000004</v>
      </c>
      <c r="L135" s="5">
        <f t="shared" ref="L135:L198" si="30">G135+I135</f>
        <v>4.7557246739286843</v>
      </c>
      <c r="M135" s="14">
        <f t="shared" ref="M135:M198" si="31">LN(K135)</f>
        <v>3.9732050012945663</v>
      </c>
      <c r="N135" s="5">
        <f t="shared" ref="N135:N198" si="32">L135/K135</f>
        <v>8.9469641317457174E-2</v>
      </c>
    </row>
    <row r="136" spans="1:14" ht="12" customHeight="1">
      <c r="A136" s="5">
        <v>60</v>
      </c>
      <c r="C136" s="11">
        <v>2640</v>
      </c>
      <c r="D136" s="5">
        <f t="shared" si="27"/>
        <v>4.3749999999999997E-2</v>
      </c>
      <c r="E136" s="5">
        <f t="shared" si="23"/>
        <v>0.22052631578947368</v>
      </c>
      <c r="F136" s="7">
        <f t="shared" si="24"/>
        <v>0.18949218749999996</v>
      </c>
      <c r="G136" s="5">
        <f t="shared" si="28"/>
        <v>0.54853865401548374</v>
      </c>
      <c r="H136" s="6">
        <f t="shared" si="22"/>
        <v>52.56</v>
      </c>
      <c r="I136" s="5">
        <f t="shared" si="25"/>
        <v>3.5052160904544469</v>
      </c>
      <c r="J136" s="6">
        <f t="shared" si="26"/>
        <v>51.553140201670566</v>
      </c>
      <c r="K136" s="14">
        <f t="shared" si="29"/>
        <v>52.749492187500003</v>
      </c>
      <c r="L136" s="5">
        <f t="shared" si="30"/>
        <v>4.0537547444699307</v>
      </c>
      <c r="M136" s="14">
        <f t="shared" si="31"/>
        <v>3.9655541455325869</v>
      </c>
      <c r="N136" s="5">
        <f t="shared" si="32"/>
        <v>7.6849170984636422E-2</v>
      </c>
    </row>
    <row r="137" spans="1:14" ht="12" customHeight="1">
      <c r="A137" s="5">
        <v>57.25</v>
      </c>
      <c r="C137" s="11">
        <v>2660</v>
      </c>
      <c r="D137" s="5">
        <f t="shared" si="27"/>
        <v>-0.23749999999999999</v>
      </c>
      <c r="E137" s="5">
        <f t="shared" si="23"/>
        <v>0.09</v>
      </c>
      <c r="F137" s="7">
        <f t="shared" si="24"/>
        <v>5.5842187499999998</v>
      </c>
      <c r="G137" s="5">
        <f t="shared" si="28"/>
        <v>1.3175088226010101</v>
      </c>
      <c r="H137" s="6">
        <f t="shared" si="22"/>
        <v>47.8524125</v>
      </c>
      <c r="I137" s="5">
        <f t="shared" si="25"/>
        <v>3.2679162266100152</v>
      </c>
      <c r="J137" s="6">
        <f t="shared" si="26"/>
        <v>47.27908413464953</v>
      </c>
      <c r="K137" s="14">
        <f t="shared" si="29"/>
        <v>53.436631249999998</v>
      </c>
      <c r="L137" s="5">
        <f t="shared" si="30"/>
        <v>4.5854250492110253</v>
      </c>
      <c r="M137" s="14">
        <f t="shared" si="31"/>
        <v>3.9784964892548857</v>
      </c>
      <c r="N137" s="5">
        <f t="shared" si="32"/>
        <v>8.5810518776125611E-2</v>
      </c>
    </row>
    <row r="138" spans="1:14" ht="12" customHeight="1">
      <c r="A138" s="5">
        <v>50.5</v>
      </c>
      <c r="C138" s="11">
        <v>2680</v>
      </c>
      <c r="D138" s="5">
        <f t="shared" si="27"/>
        <v>-0.38124999999999998</v>
      </c>
      <c r="E138" s="5">
        <f t="shared" si="23"/>
        <v>6.4794520547945197E-2</v>
      </c>
      <c r="F138" s="7">
        <f t="shared" si="24"/>
        <v>14.389804687499998</v>
      </c>
      <c r="G138" s="5">
        <f t="shared" si="28"/>
        <v>2.3037006515821741</v>
      </c>
      <c r="H138" s="6">
        <f t="shared" si="22"/>
        <v>37.233650000000004</v>
      </c>
      <c r="I138" s="5">
        <f t="shared" si="25"/>
        <v>2.7177169572397899</v>
      </c>
      <c r="J138" s="6">
        <f t="shared" si="26"/>
        <v>37.359172227637977</v>
      </c>
      <c r="K138" s="14">
        <f t="shared" si="29"/>
        <v>51.623454687500001</v>
      </c>
      <c r="L138" s="5">
        <f t="shared" si="30"/>
        <v>5.021417608821964</v>
      </c>
      <c r="M138" s="14">
        <f t="shared" si="31"/>
        <v>3.9439761174191399</v>
      </c>
      <c r="N138" s="5">
        <f t="shared" si="32"/>
        <v>9.7270080803752171E-2</v>
      </c>
    </row>
    <row r="139" spans="1:14" ht="12" customHeight="1">
      <c r="A139" s="5">
        <v>42</v>
      </c>
      <c r="C139" s="11">
        <v>2700</v>
      </c>
      <c r="D139" s="5">
        <f t="shared" si="27"/>
        <v>-0.50624999999999998</v>
      </c>
      <c r="E139" s="5">
        <f t="shared" si="23"/>
        <v>5.3010752688172048E-2</v>
      </c>
      <c r="F139" s="7">
        <f t="shared" si="24"/>
        <v>25.372617187500001</v>
      </c>
      <c r="G139" s="5">
        <f t="shared" si="28"/>
        <v>3.3261808194088065</v>
      </c>
      <c r="H139" s="6">
        <f t="shared" si="22"/>
        <v>25.754399999999997</v>
      </c>
      <c r="I139" s="5">
        <f t="shared" si="25"/>
        <v>2.0906710745814303</v>
      </c>
      <c r="J139" s="6">
        <f t="shared" si="26"/>
        <v>24.405437720907091</v>
      </c>
      <c r="K139" s="14">
        <f t="shared" si="29"/>
        <v>51.127017187500002</v>
      </c>
      <c r="L139" s="5">
        <f t="shared" si="30"/>
        <v>5.4168518939902368</v>
      </c>
      <c r="M139" s="14">
        <f t="shared" si="31"/>
        <v>3.9343130695748187</v>
      </c>
      <c r="N139" s="5">
        <f t="shared" si="32"/>
        <v>0.10594891296170898</v>
      </c>
    </row>
    <row r="140" spans="1:14" ht="12" customHeight="1">
      <c r="A140" s="5">
        <v>30.25</v>
      </c>
      <c r="C140" s="11">
        <v>2720</v>
      </c>
      <c r="D140" s="5">
        <f t="shared" si="27"/>
        <v>-0.65</v>
      </c>
      <c r="E140" s="5">
        <f t="shared" si="23"/>
        <v>4.4482758620689657E-2</v>
      </c>
      <c r="F140" s="7">
        <f t="shared" si="24"/>
        <v>41.827500000000008</v>
      </c>
      <c r="G140" s="5">
        <f t="shared" si="28"/>
        <v>4.6710466997561833</v>
      </c>
      <c r="H140" s="6">
        <f t="shared" si="22"/>
        <v>13.3599125</v>
      </c>
      <c r="I140" s="5">
        <f t="shared" si="25"/>
        <v>1.3476635154753323</v>
      </c>
      <c r="J140" s="6">
        <f t="shared" si="26"/>
        <v>11.823882709870244</v>
      </c>
      <c r="K140" s="14">
        <f t="shared" si="29"/>
        <v>55.187412500000008</v>
      </c>
      <c r="L140" s="5">
        <f t="shared" si="30"/>
        <v>6.0187102152315157</v>
      </c>
      <c r="M140" s="14">
        <f t="shared" si="31"/>
        <v>4.0107348928589586</v>
      </c>
      <c r="N140" s="5">
        <f t="shared" si="32"/>
        <v>0.10905947466247878</v>
      </c>
    </row>
    <row r="141" spans="1:14" ht="12" customHeight="1">
      <c r="A141" s="5">
        <v>16</v>
      </c>
      <c r="C141" s="11">
        <v>2740</v>
      </c>
      <c r="D141" s="5">
        <f t="shared" si="27"/>
        <v>-0.70625000000000004</v>
      </c>
      <c r="E141" s="5">
        <f t="shared" si="23"/>
        <v>4.2000000000000003E-2</v>
      </c>
      <c r="F141" s="7">
        <f t="shared" si="24"/>
        <v>49.380117187500005</v>
      </c>
      <c r="G141" s="5">
        <f t="shared" si="28"/>
        <v>5.24462108822601</v>
      </c>
      <c r="H141" s="6">
        <f t="shared" si="22"/>
        <v>3.7376</v>
      </c>
      <c r="I141" s="5">
        <f t="shared" si="25"/>
        <v>0.65834536697909152</v>
      </c>
      <c r="J141" s="6">
        <f t="shared" si="26"/>
        <v>2.9176068301540057</v>
      </c>
      <c r="K141" s="14">
        <f t="shared" si="29"/>
        <v>53.117717187500006</v>
      </c>
      <c r="L141" s="5">
        <f t="shared" si="30"/>
        <v>5.9029664552051013</v>
      </c>
      <c r="M141" s="14">
        <f t="shared" si="31"/>
        <v>3.9725105296118359</v>
      </c>
      <c r="N141" s="5">
        <f t="shared" si="32"/>
        <v>0.11112989728772125</v>
      </c>
    </row>
    <row r="142" spans="1:14" ht="12" customHeight="1">
      <c r="A142" s="5">
        <v>2</v>
      </c>
      <c r="C142" s="11">
        <v>2760</v>
      </c>
      <c r="D142" s="5">
        <f t="shared" si="27"/>
        <v>-0.69374999999999998</v>
      </c>
      <c r="E142" s="5">
        <f t="shared" si="23"/>
        <v>4.2520325203252038E-2</v>
      </c>
      <c r="F142" s="7">
        <f t="shared" si="24"/>
        <v>47.647617187499996</v>
      </c>
      <c r="G142" s="5">
        <f t="shared" si="28"/>
        <v>5.1148912508276361</v>
      </c>
      <c r="H142" s="6">
        <f t="shared" si="22"/>
        <v>5.8400000000000001E-2</v>
      </c>
      <c r="I142" s="5">
        <f t="shared" si="25"/>
        <v>0.45902663013698636</v>
      </c>
      <c r="J142" s="6">
        <f t="shared" si="26"/>
        <v>1.8321822234866156E-2</v>
      </c>
      <c r="K142" s="14">
        <f t="shared" si="29"/>
        <v>47.706017187499995</v>
      </c>
      <c r="L142" s="5">
        <f t="shared" si="30"/>
        <v>5.5739178809646228</v>
      </c>
      <c r="M142" s="14">
        <f t="shared" si="31"/>
        <v>3.8650575364269657</v>
      </c>
      <c r="N142" s="5">
        <f t="shared" si="32"/>
        <v>0.11683888552375547</v>
      </c>
    </row>
    <row r="143" spans="1:14" ht="12" customHeight="1">
      <c r="A143" s="5">
        <v>-11.75</v>
      </c>
      <c r="C143" s="11">
        <v>2780</v>
      </c>
      <c r="D143" s="5">
        <f t="shared" si="27"/>
        <v>-0.69374999999999998</v>
      </c>
      <c r="E143" s="5">
        <f t="shared" si="23"/>
        <v>4.2520325203252038E-2</v>
      </c>
      <c r="F143" s="7">
        <f t="shared" si="24"/>
        <v>47.647617187499996</v>
      </c>
      <c r="G143" s="5">
        <f t="shared" si="28"/>
        <v>5.1148912508276361</v>
      </c>
      <c r="H143" s="6">
        <f t="shared" si="22"/>
        <v>2.0157124999999998</v>
      </c>
      <c r="I143" s="5">
        <f t="shared" si="25"/>
        <v>0.51053554962851166</v>
      </c>
      <c r="J143" s="6">
        <f t="shared" si="26"/>
        <v>3.874601266854147</v>
      </c>
      <c r="K143" s="14">
        <f t="shared" si="29"/>
        <v>49.663329687499996</v>
      </c>
      <c r="L143" s="5">
        <f t="shared" si="30"/>
        <v>5.6254268004561476</v>
      </c>
      <c r="M143" s="14">
        <f t="shared" si="31"/>
        <v>3.9052668275201681</v>
      </c>
      <c r="N143" s="5">
        <f t="shared" si="32"/>
        <v>0.11327123726607559</v>
      </c>
    </row>
    <row r="144" spans="1:14" ht="12" customHeight="1">
      <c r="A144" s="5">
        <v>-25.75</v>
      </c>
      <c r="C144" s="11">
        <v>2800</v>
      </c>
      <c r="D144" s="5">
        <f t="shared" si="27"/>
        <v>-0.65625</v>
      </c>
      <c r="E144" s="5">
        <f t="shared" si="23"/>
        <v>4.4188034188034193E-2</v>
      </c>
      <c r="F144" s="7">
        <f t="shared" si="24"/>
        <v>42.6357421875</v>
      </c>
      <c r="G144" s="5">
        <f t="shared" si="28"/>
        <v>4.7334778296790017</v>
      </c>
      <c r="H144" s="6">
        <f t="shared" si="22"/>
        <v>9.6807125000000003</v>
      </c>
      <c r="I144" s="5">
        <f t="shared" si="25"/>
        <v>1.1029314670935082</v>
      </c>
      <c r="J144" s="6">
        <f t="shared" si="26"/>
        <v>13.457362133718725</v>
      </c>
      <c r="K144" s="14">
        <f t="shared" si="29"/>
        <v>52.316454687499998</v>
      </c>
      <c r="L144" s="5">
        <f t="shared" si="30"/>
        <v>5.8364092967725103</v>
      </c>
      <c r="M144" s="14">
        <f t="shared" si="31"/>
        <v>3.9573109427639217</v>
      </c>
      <c r="N144" s="5">
        <f t="shared" si="32"/>
        <v>0.11155972497821048</v>
      </c>
    </row>
    <row r="145" spans="1:14" ht="12" customHeight="1">
      <c r="A145" s="5">
        <v>-38</v>
      </c>
      <c r="C145" s="11">
        <v>2820</v>
      </c>
      <c r="D145" s="5">
        <f t="shared" si="27"/>
        <v>-0.54374999999999996</v>
      </c>
      <c r="E145" s="5">
        <f t="shared" si="23"/>
        <v>5.0404040404040409E-2</v>
      </c>
      <c r="F145" s="7">
        <f t="shared" si="24"/>
        <v>29.270742187499994</v>
      </c>
      <c r="G145" s="5">
        <f t="shared" si="28"/>
        <v>3.6600079190340904</v>
      </c>
      <c r="H145" s="6">
        <f t="shared" si="22"/>
        <v>21.082399999999996</v>
      </c>
      <c r="I145" s="5">
        <f t="shared" si="25"/>
        <v>1.8213368740394251</v>
      </c>
      <c r="J145" s="6">
        <f t="shared" si="26"/>
        <v>26.233115537563432</v>
      </c>
      <c r="K145" s="14">
        <f t="shared" si="29"/>
        <v>50.353142187499991</v>
      </c>
      <c r="L145" s="5">
        <f t="shared" si="30"/>
        <v>5.4813447930735153</v>
      </c>
      <c r="M145" s="14">
        <f t="shared" si="31"/>
        <v>3.9190610241190296</v>
      </c>
      <c r="N145" s="5">
        <f t="shared" si="32"/>
        <v>0.10885804847416736</v>
      </c>
    </row>
    <row r="146" spans="1:14" ht="12" customHeight="1">
      <c r="A146" s="5">
        <v>-47.5</v>
      </c>
      <c r="C146" s="11">
        <v>2840</v>
      </c>
      <c r="D146" s="5">
        <f t="shared" si="27"/>
        <v>-0.44374999999999998</v>
      </c>
      <c r="E146" s="5">
        <f t="shared" si="23"/>
        <v>5.8192771084337354E-2</v>
      </c>
      <c r="F146" s="7">
        <f t="shared" si="24"/>
        <v>19.494492187499997</v>
      </c>
      <c r="G146" s="5">
        <f t="shared" si="28"/>
        <v>2.7972225791898655</v>
      </c>
      <c r="H146" s="6">
        <f t="shared" si="22"/>
        <v>32.941249999999997</v>
      </c>
      <c r="I146" s="5">
        <f t="shared" si="25"/>
        <v>2.487981550929065</v>
      </c>
      <c r="J146" s="6">
        <f t="shared" si="26"/>
        <v>38.83243714583184</v>
      </c>
      <c r="K146" s="14">
        <f t="shared" si="29"/>
        <v>52.435742187499997</v>
      </c>
      <c r="L146" s="5">
        <f t="shared" si="30"/>
        <v>5.285204130118931</v>
      </c>
      <c r="M146" s="14">
        <f t="shared" si="31"/>
        <v>3.9595884616154886</v>
      </c>
      <c r="N146" s="5">
        <f t="shared" si="32"/>
        <v>0.1007939224207044</v>
      </c>
    </row>
    <row r="147" spans="1:14" ht="12" customHeight="1">
      <c r="A147" s="5">
        <v>-55.75</v>
      </c>
      <c r="C147" s="11">
        <v>2860</v>
      </c>
      <c r="D147" s="5">
        <f t="shared" si="27"/>
        <v>-0.27500000000000002</v>
      </c>
      <c r="E147" s="5">
        <f t="shared" si="23"/>
        <v>8.142857142857142E-2</v>
      </c>
      <c r="F147" s="7">
        <f t="shared" si="24"/>
        <v>7.4868750000000013</v>
      </c>
      <c r="G147" s="5">
        <f t="shared" si="28"/>
        <v>1.5527429743867247</v>
      </c>
      <c r="H147" s="6">
        <f t="shared" si="22"/>
        <v>45.377712500000001</v>
      </c>
      <c r="I147" s="5">
        <f t="shared" si="25"/>
        <v>3.1416811248178371</v>
      </c>
      <c r="J147" s="6">
        <f t="shared" si="26"/>
        <v>47.937281395103476</v>
      </c>
      <c r="K147" s="14">
        <f t="shared" si="29"/>
        <v>52.864587499999999</v>
      </c>
      <c r="L147" s="5">
        <f t="shared" si="30"/>
        <v>4.6944240992045616</v>
      </c>
      <c r="M147" s="14">
        <f t="shared" si="31"/>
        <v>3.9677336912598826</v>
      </c>
      <c r="N147" s="5">
        <f t="shared" si="32"/>
        <v>8.8800921774043196E-2</v>
      </c>
    </row>
    <row r="148" spans="1:14" ht="12" customHeight="1">
      <c r="A148" s="5">
        <v>-58.5</v>
      </c>
      <c r="C148" s="11">
        <v>2880</v>
      </c>
      <c r="D148" s="5">
        <f t="shared" si="27"/>
        <v>0.125</v>
      </c>
      <c r="E148" s="5">
        <f t="shared" si="23"/>
        <v>0.13500000000000001</v>
      </c>
      <c r="F148" s="7">
        <f t="shared" si="24"/>
        <v>1.546875</v>
      </c>
      <c r="G148" s="5">
        <f t="shared" si="28"/>
        <v>0.73885101010101017</v>
      </c>
      <c r="H148" s="6">
        <f t="shared" si="22"/>
        <v>49.964849999999998</v>
      </c>
      <c r="I148" s="5">
        <f t="shared" si="25"/>
        <v>3.3748391260719455</v>
      </c>
      <c r="J148" s="6">
        <f t="shared" si="26"/>
        <v>51.153473464536376</v>
      </c>
      <c r="K148" s="14">
        <f t="shared" si="29"/>
        <v>51.511724999999998</v>
      </c>
      <c r="L148" s="5">
        <f t="shared" si="30"/>
        <v>4.1136901361729556</v>
      </c>
      <c r="M148" s="14">
        <f t="shared" si="31"/>
        <v>3.9418094516597435</v>
      </c>
      <c r="N148" s="5">
        <f t="shared" si="32"/>
        <v>7.9859296813938108E-2</v>
      </c>
    </row>
    <row r="149" spans="1:14" ht="12" customHeight="1">
      <c r="A149" s="5">
        <v>-50.75</v>
      </c>
      <c r="C149" s="11">
        <v>2900</v>
      </c>
      <c r="D149" s="5">
        <f t="shared" si="27"/>
        <v>0.4375</v>
      </c>
      <c r="E149" s="5">
        <f t="shared" si="23"/>
        <v>5.8780487804878052E-2</v>
      </c>
      <c r="F149" s="7">
        <f t="shared" si="24"/>
        <v>18.94921875</v>
      </c>
      <c r="G149" s="5">
        <f t="shared" si="28"/>
        <v>2.7462490665034496</v>
      </c>
      <c r="H149" s="6">
        <f t="shared" si="22"/>
        <v>37.603212499999998</v>
      </c>
      <c r="I149" s="5">
        <f t="shared" si="25"/>
        <v>2.7372739847881489</v>
      </c>
      <c r="J149" s="6">
        <f t="shared" si="26"/>
        <v>47.638956052250883</v>
      </c>
      <c r="K149" s="14">
        <f t="shared" si="29"/>
        <v>56.552431249999998</v>
      </c>
      <c r="L149" s="5">
        <f t="shared" si="30"/>
        <v>5.4835230512915984</v>
      </c>
      <c r="M149" s="14">
        <f t="shared" si="31"/>
        <v>4.0351681945645739</v>
      </c>
      <c r="N149" s="5">
        <f t="shared" si="32"/>
        <v>9.6963524469013851E-2</v>
      </c>
    </row>
    <row r="150" spans="1:14" ht="12" customHeight="1">
      <c r="A150" s="5">
        <v>-41</v>
      </c>
      <c r="C150" s="11">
        <v>2920</v>
      </c>
      <c r="D150" s="5">
        <f t="shared" si="27"/>
        <v>0.51249999999999996</v>
      </c>
      <c r="E150" s="5">
        <f t="shared" si="23"/>
        <v>5.2553191489361703E-2</v>
      </c>
      <c r="F150" s="7">
        <f t="shared" si="24"/>
        <v>26.002968749999997</v>
      </c>
      <c r="G150" s="5">
        <f t="shared" si="28"/>
        <v>3.3809713226010096</v>
      </c>
      <c r="H150" s="6">
        <f t="shared" si="22"/>
        <v>24.5426</v>
      </c>
      <c r="I150" s="5">
        <f t="shared" si="25"/>
        <v>2.0217779028642591</v>
      </c>
      <c r="J150" s="6">
        <f t="shared" si="26"/>
        <v>38.322937666322304</v>
      </c>
      <c r="K150" s="14">
        <f t="shared" si="29"/>
        <v>50.545568750000001</v>
      </c>
      <c r="L150" s="5">
        <f t="shared" si="30"/>
        <v>5.4027492254652687</v>
      </c>
      <c r="M150" s="14">
        <f t="shared" si="31"/>
        <v>3.9228752808921055</v>
      </c>
      <c r="N150" s="5">
        <f t="shared" si="32"/>
        <v>0.10688868201656686</v>
      </c>
    </row>
    <row r="151" spans="1:14" ht="12" customHeight="1">
      <c r="A151" s="5">
        <v>-30.25</v>
      </c>
      <c r="C151" s="11">
        <v>2940</v>
      </c>
      <c r="D151" s="5">
        <f t="shared" si="27"/>
        <v>0.64375000000000004</v>
      </c>
      <c r="E151" s="5">
        <f t="shared" si="23"/>
        <v>4.4782608695652176E-2</v>
      </c>
      <c r="F151" s="7">
        <f t="shared" si="24"/>
        <v>41.026992187500007</v>
      </c>
      <c r="G151" s="5">
        <f t="shared" si="28"/>
        <v>4.6089416860520975</v>
      </c>
      <c r="H151" s="6">
        <f t="shared" si="22"/>
        <v>13.3599125</v>
      </c>
      <c r="I151" s="5">
        <f t="shared" si="25"/>
        <v>1.3476635154753323</v>
      </c>
      <c r="J151" s="6">
        <f t="shared" si="26"/>
        <v>25.658915952812578</v>
      </c>
      <c r="K151" s="14">
        <f t="shared" si="29"/>
        <v>54.386904687500007</v>
      </c>
      <c r="L151" s="5">
        <f t="shared" si="30"/>
        <v>5.95660520152743</v>
      </c>
      <c r="M151" s="14">
        <f t="shared" si="31"/>
        <v>3.996123402227298</v>
      </c>
      <c r="N151" s="5">
        <f t="shared" si="32"/>
        <v>0.10952278376115168</v>
      </c>
    </row>
    <row r="152" spans="1:14" ht="12" customHeight="1">
      <c r="A152" s="5">
        <v>-15.25</v>
      </c>
      <c r="C152" s="11">
        <v>2960</v>
      </c>
      <c r="D152" s="5">
        <f t="shared" si="27"/>
        <v>0.70625000000000004</v>
      </c>
      <c r="E152" s="5">
        <f t="shared" si="23"/>
        <v>4.2000000000000003E-2</v>
      </c>
      <c r="F152" s="7">
        <f t="shared" si="24"/>
        <v>49.380117187500005</v>
      </c>
      <c r="G152" s="5">
        <f t="shared" si="28"/>
        <v>5.24462108822601</v>
      </c>
      <c r="H152" s="6">
        <f t="shared" si="22"/>
        <v>3.3954124999999999</v>
      </c>
      <c r="I152" s="5">
        <f t="shared" si="25"/>
        <v>0.62980842123287661</v>
      </c>
      <c r="J152" s="6">
        <f t="shared" si="26"/>
        <v>12.97721372188804</v>
      </c>
      <c r="K152" s="14">
        <f t="shared" si="29"/>
        <v>52.775529687500004</v>
      </c>
      <c r="L152" s="5">
        <f t="shared" si="30"/>
        <v>5.8744295094588868</v>
      </c>
      <c r="M152" s="14">
        <f t="shared" si="31"/>
        <v>3.9660476303964756</v>
      </c>
      <c r="N152" s="5">
        <f t="shared" si="32"/>
        <v>0.11130972146074467</v>
      </c>
    </row>
    <row r="153" spans="1:14" ht="12" customHeight="1">
      <c r="A153" s="5">
        <v>-2</v>
      </c>
      <c r="C153" s="11">
        <v>2980</v>
      </c>
      <c r="D153" s="5">
        <f t="shared" si="27"/>
        <v>0.68125000000000002</v>
      </c>
      <c r="E153" s="5">
        <f t="shared" si="23"/>
        <v>4.3057851239669424E-2</v>
      </c>
      <c r="F153" s="7">
        <f t="shared" si="24"/>
        <v>45.946054687500002</v>
      </c>
      <c r="G153" s="5">
        <f t="shared" si="28"/>
        <v>4.9864555975235305</v>
      </c>
      <c r="H153" s="6">
        <f t="shared" si="22"/>
        <v>5.8400000000000001E-2</v>
      </c>
      <c r="I153" s="5">
        <f t="shared" si="25"/>
        <v>0.45902663013698636</v>
      </c>
      <c r="J153" s="6">
        <f t="shared" si="26"/>
        <v>3.6078870992268124</v>
      </c>
      <c r="K153" s="14">
        <f t="shared" si="29"/>
        <v>46.004454687500001</v>
      </c>
      <c r="L153" s="5">
        <f t="shared" si="30"/>
        <v>5.4454822276605173</v>
      </c>
      <c r="M153" s="14">
        <f t="shared" si="31"/>
        <v>3.8287382328329138</v>
      </c>
      <c r="N153" s="5">
        <f t="shared" si="32"/>
        <v>0.11836858549135514</v>
      </c>
    </row>
    <row r="154" spans="1:14" ht="12" customHeight="1">
      <c r="A154" s="5">
        <v>12</v>
      </c>
      <c r="C154" s="11">
        <v>3000</v>
      </c>
      <c r="D154" s="5">
        <f t="shared" si="27"/>
        <v>0.68125000000000002</v>
      </c>
      <c r="E154" s="5">
        <f t="shared" si="23"/>
        <v>4.3057851239669424E-2</v>
      </c>
      <c r="F154" s="7">
        <f t="shared" si="24"/>
        <v>45.946054687500002</v>
      </c>
      <c r="G154" s="5">
        <f t="shared" si="28"/>
        <v>4.9864555975235305</v>
      </c>
      <c r="H154" s="6">
        <f t="shared" si="22"/>
        <v>2.1024000000000003</v>
      </c>
      <c r="I154" s="5">
        <f t="shared" si="25"/>
        <v>0.5181999634703196</v>
      </c>
      <c r="J154" s="6">
        <f t="shared" si="26"/>
        <v>4.9995437136982034E-3</v>
      </c>
      <c r="K154" s="14">
        <f t="shared" si="29"/>
        <v>48.048454687500005</v>
      </c>
      <c r="L154" s="5">
        <f t="shared" si="30"/>
        <v>5.5046555609938501</v>
      </c>
      <c r="M154" s="14">
        <f t="shared" si="31"/>
        <v>3.8722099743892557</v>
      </c>
      <c r="N154" s="5">
        <f t="shared" si="32"/>
        <v>0.11456467428131269</v>
      </c>
    </row>
    <row r="155" spans="1:14" ht="12" customHeight="1">
      <c r="A155" s="5">
        <v>25.25</v>
      </c>
      <c r="C155" s="11">
        <v>3020</v>
      </c>
      <c r="D155" s="5">
        <f t="shared" si="27"/>
        <v>0.63124999999999998</v>
      </c>
      <c r="E155" s="5">
        <f t="shared" si="23"/>
        <v>4.5398230088495577E-2</v>
      </c>
      <c r="F155" s="7">
        <f t="shared" si="24"/>
        <v>39.449179687499999</v>
      </c>
      <c r="G155" s="5">
        <f t="shared" si="28"/>
        <v>4.4857117021640631</v>
      </c>
      <c r="H155" s="6">
        <f t="shared" si="22"/>
        <v>9.3084125000000011</v>
      </c>
      <c r="I155" s="5">
        <f t="shared" si="25"/>
        <v>1.0771784951812342</v>
      </c>
      <c r="J155" s="6">
        <f t="shared" si="26"/>
        <v>3.10255503291663</v>
      </c>
      <c r="K155" s="14">
        <f t="shared" si="29"/>
        <v>48.757592187500002</v>
      </c>
      <c r="L155" s="5">
        <f t="shared" si="30"/>
        <v>5.5628901973452969</v>
      </c>
      <c r="M155" s="14">
        <f t="shared" si="31"/>
        <v>3.8868609224975676</v>
      </c>
      <c r="N155" s="5">
        <f t="shared" si="32"/>
        <v>0.11409279965985393</v>
      </c>
    </row>
    <row r="156" spans="1:14" ht="12" customHeight="1">
      <c r="A156" s="5">
        <v>37.25</v>
      </c>
      <c r="C156" s="11">
        <v>3040</v>
      </c>
      <c r="D156" s="5">
        <f t="shared" si="27"/>
        <v>0.56874999999999998</v>
      </c>
      <c r="E156" s="5">
        <f t="shared" si="23"/>
        <v>4.8834951456310678E-2</v>
      </c>
      <c r="F156" s="7">
        <f t="shared" si="24"/>
        <v>32.024179687499995</v>
      </c>
      <c r="G156" s="5">
        <f t="shared" si="28"/>
        <v>3.8892877933230965</v>
      </c>
      <c r="H156" s="6">
        <f t="shared" si="22"/>
        <v>20.258412499999999</v>
      </c>
      <c r="I156" s="5">
        <f t="shared" si="25"/>
        <v>1.7726980136773589</v>
      </c>
      <c r="J156" s="6">
        <f t="shared" si="26"/>
        <v>12.071122595746594</v>
      </c>
      <c r="K156" s="14">
        <f t="shared" si="29"/>
        <v>52.282592187499993</v>
      </c>
      <c r="L156" s="5">
        <f t="shared" si="30"/>
        <v>5.6619858070004554</v>
      </c>
      <c r="M156" s="14">
        <f t="shared" si="31"/>
        <v>3.9566634703022761</v>
      </c>
      <c r="N156" s="5">
        <f t="shared" si="32"/>
        <v>0.10829581262334873</v>
      </c>
    </row>
    <row r="157" spans="1:14" ht="12" customHeight="1">
      <c r="A157" s="5">
        <v>48</v>
      </c>
      <c r="C157" s="11">
        <v>3060</v>
      </c>
      <c r="D157" s="5">
        <f t="shared" si="27"/>
        <v>0.4375</v>
      </c>
      <c r="E157" s="5">
        <f t="shared" si="23"/>
        <v>5.8780487804878052E-2</v>
      </c>
      <c r="F157" s="7">
        <f t="shared" si="24"/>
        <v>18.94921875</v>
      </c>
      <c r="G157" s="5">
        <f t="shared" si="28"/>
        <v>2.7462490665034496</v>
      </c>
      <c r="H157" s="6">
        <f t="shared" si="22"/>
        <v>33.638400000000004</v>
      </c>
      <c r="I157" s="5">
        <f t="shared" si="25"/>
        <v>2.5256352575879673</v>
      </c>
      <c r="J157" s="6">
        <f t="shared" si="26"/>
        <v>24.538562266889436</v>
      </c>
      <c r="K157" s="14">
        <f t="shared" si="29"/>
        <v>52.587618750000004</v>
      </c>
      <c r="L157" s="5">
        <f t="shared" si="30"/>
        <v>5.2718843240914168</v>
      </c>
      <c r="M157" s="14">
        <f t="shared" si="31"/>
        <v>3.962480707055283</v>
      </c>
      <c r="N157" s="5">
        <f t="shared" si="32"/>
        <v>0.10024953495524869</v>
      </c>
    </row>
    <row r="158" spans="1:14" ht="12" customHeight="1">
      <c r="A158" s="5">
        <v>54.75</v>
      </c>
      <c r="C158" s="11">
        <v>3080</v>
      </c>
      <c r="D158" s="5">
        <f t="shared" si="27"/>
        <v>0.27500000000000002</v>
      </c>
      <c r="E158" s="5">
        <f t="shared" si="23"/>
        <v>8.142857142857142E-2</v>
      </c>
      <c r="F158" s="7">
        <f t="shared" si="24"/>
        <v>7.4868750000000013</v>
      </c>
      <c r="G158" s="5">
        <f t="shared" si="28"/>
        <v>1.5527429743867247</v>
      </c>
      <c r="H158" s="6">
        <f t="shared" si="22"/>
        <v>43.764412499999999</v>
      </c>
      <c r="I158" s="5">
        <f t="shared" si="25"/>
        <v>3.0587820641196699</v>
      </c>
      <c r="J158" s="6">
        <f t="shared" si="26"/>
        <v>37.216121112141217</v>
      </c>
      <c r="K158" s="14">
        <f t="shared" si="29"/>
        <v>51.251287500000004</v>
      </c>
      <c r="L158" s="5">
        <f t="shared" si="30"/>
        <v>4.6115250385063948</v>
      </c>
      <c r="M158" s="14">
        <f t="shared" si="31"/>
        <v>3.9367407396541862</v>
      </c>
      <c r="N158" s="5">
        <f t="shared" si="32"/>
        <v>8.9978715920188246E-2</v>
      </c>
    </row>
    <row r="159" spans="1:14" ht="12" customHeight="1">
      <c r="A159" s="5">
        <v>59</v>
      </c>
      <c r="C159" s="11">
        <v>3100</v>
      </c>
      <c r="D159" s="5">
        <f t="shared" si="27"/>
        <v>5.6250000000000001E-2</v>
      </c>
      <c r="E159" s="5">
        <f t="shared" si="23"/>
        <v>0.20047619047619047</v>
      </c>
      <c r="F159" s="7">
        <f t="shared" si="24"/>
        <v>0.31324218750000005</v>
      </c>
      <c r="G159" s="5">
        <f t="shared" si="28"/>
        <v>0.55294507632124823</v>
      </c>
      <c r="H159" s="6">
        <f t="shared" si="22"/>
        <v>50.822600000000001</v>
      </c>
      <c r="I159" s="5">
        <f t="shared" si="25"/>
        <v>3.4180474043305349</v>
      </c>
      <c r="J159" s="6">
        <f t="shared" si="26"/>
        <v>46.764651951572539</v>
      </c>
      <c r="K159" s="14">
        <f t="shared" si="29"/>
        <v>51.135842187500003</v>
      </c>
      <c r="L159" s="5">
        <f t="shared" si="30"/>
        <v>3.9709924806517831</v>
      </c>
      <c r="M159" s="14">
        <f t="shared" si="31"/>
        <v>3.9344856640059906</v>
      </c>
      <c r="N159" s="5">
        <f t="shared" si="32"/>
        <v>7.765575593907946E-2</v>
      </c>
    </row>
    <row r="160" spans="1:14" ht="12" customHeight="1">
      <c r="A160" s="5">
        <v>57</v>
      </c>
      <c r="C160" s="11">
        <v>3120</v>
      </c>
      <c r="D160" s="5">
        <f t="shared" si="27"/>
        <v>-0.20624999999999999</v>
      </c>
      <c r="E160" s="5">
        <f t="shared" si="23"/>
        <v>9.8888888888888887E-2</v>
      </c>
      <c r="F160" s="7">
        <f t="shared" si="24"/>
        <v>4.2113671874999996</v>
      </c>
      <c r="G160" s="5">
        <f t="shared" si="28"/>
        <v>1.1354463660037879</v>
      </c>
      <c r="H160" s="6">
        <f t="shared" si="22"/>
        <v>47.435400000000001</v>
      </c>
      <c r="I160" s="5">
        <f t="shared" si="25"/>
        <v>3.2467199634703197</v>
      </c>
      <c r="J160" s="6">
        <f t="shared" si="26"/>
        <v>50.672804911476788</v>
      </c>
      <c r="K160" s="14">
        <f t="shared" si="29"/>
        <v>51.646767187500004</v>
      </c>
      <c r="L160" s="5">
        <f t="shared" si="30"/>
        <v>4.3821663294741073</v>
      </c>
      <c r="M160" s="14">
        <f t="shared" si="31"/>
        <v>3.9444276028516825</v>
      </c>
      <c r="N160" s="5">
        <f t="shared" si="32"/>
        <v>8.4848802124728478E-2</v>
      </c>
    </row>
    <row r="161" spans="1:14" ht="12" customHeight="1">
      <c r="A161" s="5">
        <v>50.75</v>
      </c>
      <c r="C161" s="11">
        <v>3140</v>
      </c>
      <c r="D161" s="5">
        <f t="shared" si="27"/>
        <v>-0.38124999999999998</v>
      </c>
      <c r="E161" s="5">
        <f t="shared" si="23"/>
        <v>6.4794520547945197E-2</v>
      </c>
      <c r="F161" s="7">
        <f t="shared" si="24"/>
        <v>14.389804687499998</v>
      </c>
      <c r="G161" s="5">
        <f t="shared" si="28"/>
        <v>2.3037006515821741</v>
      </c>
      <c r="H161" s="6">
        <f t="shared" si="22"/>
        <v>37.603212499999998</v>
      </c>
      <c r="I161" s="5">
        <f t="shared" si="25"/>
        <v>2.7372739847881489</v>
      </c>
      <c r="J161" s="6">
        <f t="shared" si="26"/>
        <v>47.916230411480058</v>
      </c>
      <c r="K161" s="14">
        <f t="shared" si="29"/>
        <v>51.993017187499994</v>
      </c>
      <c r="L161" s="5">
        <f t="shared" si="30"/>
        <v>5.0409746363703229</v>
      </c>
      <c r="M161" s="14">
        <f t="shared" si="31"/>
        <v>3.9511094247086396</v>
      </c>
      <c r="N161" s="5">
        <f t="shared" si="32"/>
        <v>9.695483949683649E-2</v>
      </c>
    </row>
    <row r="162" spans="1:14" ht="12" customHeight="1">
      <c r="A162" s="5">
        <v>41.75</v>
      </c>
      <c r="C162" s="11">
        <v>3160</v>
      </c>
      <c r="D162" s="5">
        <f t="shared" si="27"/>
        <v>-0.52500000000000002</v>
      </c>
      <c r="E162" s="5">
        <f t="shared" si="23"/>
        <v>5.1666666666666666E-2</v>
      </c>
      <c r="F162" s="7">
        <f t="shared" si="24"/>
        <v>27.286875000000002</v>
      </c>
      <c r="G162" s="5">
        <f t="shared" si="28"/>
        <v>3.4915718434343432</v>
      </c>
      <c r="H162" s="6">
        <f t="shared" si="22"/>
        <v>25.448712499999999</v>
      </c>
      <c r="I162" s="5">
        <f t="shared" si="25"/>
        <v>2.0733507432654776</v>
      </c>
      <c r="J162" s="6">
        <f t="shared" si="26"/>
        <v>39.224762231932147</v>
      </c>
      <c r="K162" s="14">
        <f t="shared" si="29"/>
        <v>52.735587500000001</v>
      </c>
      <c r="L162" s="5">
        <f t="shared" si="30"/>
        <v>5.5649225866998204</v>
      </c>
      <c r="M162" s="14">
        <f t="shared" si="31"/>
        <v>3.9652905122752253</v>
      </c>
      <c r="N162" s="5">
        <f t="shared" si="32"/>
        <v>0.10552499461013533</v>
      </c>
    </row>
    <row r="163" spans="1:14" ht="12" customHeight="1">
      <c r="A163" s="5">
        <v>29.75</v>
      </c>
      <c r="C163" s="11">
        <v>3180</v>
      </c>
      <c r="D163" s="5">
        <f t="shared" si="27"/>
        <v>-0.61250000000000004</v>
      </c>
      <c r="E163" s="5">
        <f t="shared" si="23"/>
        <v>4.6363636363636364E-2</v>
      </c>
      <c r="F163" s="7">
        <f t="shared" si="24"/>
        <v>37.140468750000011</v>
      </c>
      <c r="G163" s="5">
        <f t="shared" si="28"/>
        <v>4.3033235953282833</v>
      </c>
      <c r="H163" s="6">
        <f t="shared" si="22"/>
        <v>12.921912500000001</v>
      </c>
      <c r="I163" s="5">
        <f t="shared" si="25"/>
        <v>1.319342509907979</v>
      </c>
      <c r="J163" s="6">
        <f t="shared" si="26"/>
        <v>26.887896938228437</v>
      </c>
      <c r="K163" s="14">
        <f t="shared" si="29"/>
        <v>50.062381250000016</v>
      </c>
      <c r="L163" s="5">
        <f t="shared" si="30"/>
        <v>5.6226661052362621</v>
      </c>
      <c r="M163" s="14">
        <f t="shared" si="31"/>
        <v>3.9132698527908087</v>
      </c>
      <c r="N163" s="5">
        <f t="shared" si="32"/>
        <v>0.11231319735187907</v>
      </c>
    </row>
    <row r="164" spans="1:14" ht="12" customHeight="1">
      <c r="A164" s="5">
        <v>17.25</v>
      </c>
      <c r="C164" s="11">
        <v>3200</v>
      </c>
      <c r="D164" s="5">
        <f t="shared" si="27"/>
        <v>-0.66874999999999996</v>
      </c>
      <c r="E164" s="5">
        <f t="shared" si="23"/>
        <v>4.3613445378151261E-2</v>
      </c>
      <c r="F164" s="7">
        <f t="shared" si="24"/>
        <v>44.275429687499994</v>
      </c>
      <c r="G164" s="5">
        <f t="shared" si="28"/>
        <v>4.8593168287722275</v>
      </c>
      <c r="H164" s="6">
        <f t="shared" si="22"/>
        <v>4.3444124999999998</v>
      </c>
      <c r="I164" s="5">
        <f t="shared" si="25"/>
        <v>0.70794259001352944</v>
      </c>
      <c r="J164" s="6">
        <f t="shared" si="26"/>
        <v>14.15040607292204</v>
      </c>
      <c r="K164" s="14">
        <f t="shared" si="29"/>
        <v>48.619842187499991</v>
      </c>
      <c r="L164" s="5">
        <f t="shared" si="30"/>
        <v>5.5672594187857571</v>
      </c>
      <c r="M164" s="14">
        <f t="shared" si="31"/>
        <v>3.884031723047662</v>
      </c>
      <c r="N164" s="5">
        <f t="shared" si="32"/>
        <v>0.1145059129833433</v>
      </c>
    </row>
    <row r="165" spans="1:14" ht="12" customHeight="1">
      <c r="A165" s="5">
        <v>3</v>
      </c>
      <c r="C165" s="11">
        <v>3220</v>
      </c>
      <c r="D165" s="5">
        <f t="shared" si="27"/>
        <v>-0.71875</v>
      </c>
      <c r="E165" s="5">
        <f t="shared" si="23"/>
        <v>4.1496062992125986E-2</v>
      </c>
      <c r="F165" s="7">
        <f t="shared" si="24"/>
        <v>51.1435546875</v>
      </c>
      <c r="G165" s="5">
        <f t="shared" si="28"/>
        <v>5.3756425793677423</v>
      </c>
      <c r="H165" s="6">
        <f t="shared" si="22"/>
        <v>0.13140000000000002</v>
      </c>
      <c r="I165" s="5">
        <f t="shared" si="25"/>
        <v>0.41525996347031963</v>
      </c>
      <c r="J165" s="6">
        <f t="shared" si="26"/>
        <v>4.3576263821962806</v>
      </c>
      <c r="K165" s="14">
        <f t="shared" si="29"/>
        <v>51.274954687499999</v>
      </c>
      <c r="L165" s="5">
        <f t="shared" si="30"/>
        <v>5.7909025428380616</v>
      </c>
      <c r="M165" s="14">
        <f t="shared" si="31"/>
        <v>3.9372024202427931</v>
      </c>
      <c r="N165" s="5">
        <f t="shared" si="32"/>
        <v>0.11293822838325764</v>
      </c>
    </row>
    <row r="166" spans="1:14" ht="12" customHeight="1">
      <c r="A166" s="5">
        <v>-11.5</v>
      </c>
      <c r="C166" s="11">
        <v>3240</v>
      </c>
      <c r="D166" s="5">
        <f t="shared" si="27"/>
        <v>-0.7</v>
      </c>
      <c r="E166" s="5">
        <f t="shared" si="23"/>
        <v>4.2258064516129033E-2</v>
      </c>
      <c r="F166" s="7">
        <f t="shared" si="24"/>
        <v>48.509999999999991</v>
      </c>
      <c r="G166" s="5">
        <f t="shared" si="28"/>
        <v>5.1795945584881053</v>
      </c>
      <c r="H166" s="6">
        <f t="shared" si="22"/>
        <v>1.93085</v>
      </c>
      <c r="I166" s="5">
        <f t="shared" si="25"/>
        <v>0.50302080255077941</v>
      </c>
      <c r="J166" s="6">
        <f t="shared" si="26"/>
        <v>7.5566430365280518E-2</v>
      </c>
      <c r="K166" s="14">
        <f t="shared" si="29"/>
        <v>50.44084999999999</v>
      </c>
      <c r="L166" s="5">
        <f t="shared" si="30"/>
        <v>5.6826153610388843</v>
      </c>
      <c r="M166" s="14">
        <f t="shared" si="31"/>
        <v>3.9208013626597262</v>
      </c>
      <c r="N166" s="5">
        <f t="shared" si="32"/>
        <v>0.1126589928805499</v>
      </c>
    </row>
    <row r="167" spans="1:14" ht="12" customHeight="1">
      <c r="A167" s="5">
        <v>-25</v>
      </c>
      <c r="C167" s="11">
        <v>3260</v>
      </c>
      <c r="D167" s="5">
        <f t="shared" si="27"/>
        <v>-0.64375000000000004</v>
      </c>
      <c r="E167" s="5">
        <f t="shared" si="23"/>
        <v>4.4782608695652176E-2</v>
      </c>
      <c r="F167" s="7">
        <f t="shared" si="24"/>
        <v>41.026992187500007</v>
      </c>
      <c r="G167" s="5">
        <f t="shared" si="28"/>
        <v>4.6089416860520975</v>
      </c>
      <c r="H167" s="6">
        <f t="shared" si="22"/>
        <v>9.125</v>
      </c>
      <c r="I167" s="5">
        <f t="shared" si="25"/>
        <v>1.0644129158512721</v>
      </c>
      <c r="J167" s="6">
        <f t="shared" si="26"/>
        <v>2.4172580545755609</v>
      </c>
      <c r="K167" s="14">
        <f t="shared" si="29"/>
        <v>50.151992187500007</v>
      </c>
      <c r="L167" s="5">
        <f t="shared" si="30"/>
        <v>5.6733546019033696</v>
      </c>
      <c r="M167" s="14">
        <f t="shared" si="31"/>
        <v>3.9150582381952157</v>
      </c>
      <c r="N167" s="5">
        <f t="shared" si="32"/>
        <v>0.11312321513954553</v>
      </c>
    </row>
    <row r="168" spans="1:14" ht="12" customHeight="1">
      <c r="A168" s="5">
        <v>-37.25</v>
      </c>
      <c r="C168" s="11">
        <v>3280</v>
      </c>
      <c r="D168" s="5">
        <f t="shared" si="27"/>
        <v>-0.53749999999999998</v>
      </c>
      <c r="E168" s="5">
        <f t="shared" si="23"/>
        <v>5.0816326530612244E-2</v>
      </c>
      <c r="F168" s="7">
        <f t="shared" si="24"/>
        <v>28.601718749999996</v>
      </c>
      <c r="G168" s="5">
        <f t="shared" si="28"/>
        <v>3.6035256593357032</v>
      </c>
      <c r="H168" s="6">
        <f t="shared" si="22"/>
        <v>20.258412499999999</v>
      </c>
      <c r="I168" s="5">
        <f t="shared" si="25"/>
        <v>1.7726980136773589</v>
      </c>
      <c r="J168" s="6">
        <f t="shared" si="26"/>
        <v>10.752201682757859</v>
      </c>
      <c r="K168" s="14">
        <f t="shared" si="29"/>
        <v>48.860131249999995</v>
      </c>
      <c r="L168" s="5">
        <f t="shared" si="30"/>
        <v>5.3762236730130617</v>
      </c>
      <c r="M168" s="14">
        <f t="shared" si="31"/>
        <v>3.8889617520724049</v>
      </c>
      <c r="N168" s="5">
        <f t="shared" si="32"/>
        <v>0.11003293555444681</v>
      </c>
    </row>
    <row r="169" spans="1:14" ht="12" customHeight="1">
      <c r="A169" s="5">
        <v>-46.5</v>
      </c>
      <c r="C169" s="11">
        <v>3300</v>
      </c>
      <c r="D169" s="5">
        <f t="shared" si="27"/>
        <v>-0.42499999999999999</v>
      </c>
      <c r="E169" s="5">
        <f t="shared" si="23"/>
        <v>6.0000000000000005E-2</v>
      </c>
      <c r="F169" s="7">
        <f t="shared" si="24"/>
        <v>17.881874999999997</v>
      </c>
      <c r="G169" s="5">
        <f t="shared" si="28"/>
        <v>2.6453697601010098</v>
      </c>
      <c r="H169" s="6">
        <f t="shared" si="22"/>
        <v>31.568849999999998</v>
      </c>
      <c r="I169" s="5">
        <f t="shared" si="25"/>
        <v>2.4134387614501174</v>
      </c>
      <c r="J169" s="6">
        <f t="shared" si="26"/>
        <v>22.874748609211917</v>
      </c>
      <c r="K169" s="14">
        <f t="shared" si="29"/>
        <v>49.450724999999991</v>
      </c>
      <c r="L169" s="5">
        <f t="shared" si="30"/>
        <v>5.0588085215511267</v>
      </c>
      <c r="M169" s="14">
        <f t="shared" si="31"/>
        <v>3.9009767192352598</v>
      </c>
      <c r="N169" s="5">
        <f t="shared" si="32"/>
        <v>0.10229998693752473</v>
      </c>
    </row>
    <row r="170" spans="1:14" ht="12" customHeight="1">
      <c r="A170" s="5">
        <v>-54.25</v>
      </c>
      <c r="C170" s="11">
        <v>3320</v>
      </c>
      <c r="D170" s="5">
        <f t="shared" si="27"/>
        <v>-0.3</v>
      </c>
      <c r="E170" s="5">
        <f t="shared" si="23"/>
        <v>7.6666666666666661E-2</v>
      </c>
      <c r="F170" s="7">
        <f t="shared" si="24"/>
        <v>8.91</v>
      </c>
      <c r="G170" s="5">
        <f t="shared" si="28"/>
        <v>1.7187343434343436</v>
      </c>
      <c r="H170" s="6">
        <f t="shared" si="22"/>
        <v>42.968712500000002</v>
      </c>
      <c r="I170" s="5">
        <f t="shared" si="25"/>
        <v>3.0177102709666808</v>
      </c>
      <c r="J170" s="6">
        <f t="shared" si="26"/>
        <v>35.586461661857641</v>
      </c>
      <c r="K170" s="14">
        <f t="shared" si="29"/>
        <v>51.878712500000006</v>
      </c>
      <c r="L170" s="5">
        <f t="shared" si="30"/>
        <v>4.7364446144010248</v>
      </c>
      <c r="M170" s="14">
        <f t="shared" si="31"/>
        <v>3.9489085422551797</v>
      </c>
      <c r="N170" s="5">
        <f t="shared" si="32"/>
        <v>9.1298422535081691E-2</v>
      </c>
    </row>
    <row r="171" spans="1:14" ht="12" customHeight="1">
      <c r="A171" s="5">
        <v>-58.5</v>
      </c>
      <c r="C171" s="11">
        <v>3340</v>
      </c>
      <c r="D171" s="5">
        <f t="shared" si="27"/>
        <v>-5.6250000000000001E-2</v>
      </c>
      <c r="E171" s="5">
        <f t="shared" si="23"/>
        <v>0.20047619047619047</v>
      </c>
      <c r="F171" s="7">
        <f t="shared" si="24"/>
        <v>0.31324218750000005</v>
      </c>
      <c r="G171" s="5">
        <f t="shared" si="28"/>
        <v>0.55294507632124823</v>
      </c>
      <c r="H171" s="6">
        <f t="shared" si="22"/>
        <v>49.964849999999998</v>
      </c>
      <c r="I171" s="5">
        <f t="shared" si="25"/>
        <v>3.3748391260719455</v>
      </c>
      <c r="J171" s="6">
        <f t="shared" si="26"/>
        <v>45.538695540611783</v>
      </c>
      <c r="K171" s="14">
        <f t="shared" si="29"/>
        <v>50.2780921875</v>
      </c>
      <c r="L171" s="5">
        <f t="shared" si="30"/>
        <v>3.9277842023931937</v>
      </c>
      <c r="M171" s="14">
        <f t="shared" si="31"/>
        <v>3.9175694392372473</v>
      </c>
      <c r="N171" s="5">
        <f t="shared" si="32"/>
        <v>7.8121186216562694E-2</v>
      </c>
    </row>
    <row r="172" spans="1:14" ht="12" customHeight="1">
      <c r="A172" s="5">
        <v>-56.5</v>
      </c>
      <c r="C172" s="11">
        <v>3360</v>
      </c>
      <c r="D172" s="5">
        <f t="shared" si="27"/>
        <v>0.2</v>
      </c>
      <c r="E172" s="5">
        <f t="shared" si="23"/>
        <v>0.10090909090909091</v>
      </c>
      <c r="F172" s="7">
        <f t="shared" si="24"/>
        <v>3.9600000000000009</v>
      </c>
      <c r="G172" s="5">
        <f t="shared" si="28"/>
        <v>1.1007191919191921</v>
      </c>
      <c r="H172" s="6">
        <f t="shared" si="22"/>
        <v>46.606850000000001</v>
      </c>
      <c r="I172" s="5">
        <f t="shared" si="25"/>
        <v>3.2045158822378266</v>
      </c>
      <c r="J172" s="6">
        <f t="shared" si="26"/>
        <v>50.113433607198004</v>
      </c>
      <c r="K172" s="14">
        <f t="shared" si="29"/>
        <v>50.566850000000002</v>
      </c>
      <c r="L172" s="5">
        <f t="shared" si="30"/>
        <v>4.3052350741570189</v>
      </c>
      <c r="M172" s="14">
        <f t="shared" si="31"/>
        <v>3.9232962232566009</v>
      </c>
      <c r="N172" s="5">
        <f t="shared" si="32"/>
        <v>8.5139475252206109E-2</v>
      </c>
    </row>
    <row r="173" spans="1:14" ht="12" customHeight="1">
      <c r="A173" s="5">
        <v>-50.5</v>
      </c>
      <c r="C173" s="11">
        <v>3380</v>
      </c>
      <c r="D173" s="5">
        <f t="shared" si="27"/>
        <v>0.38124999999999998</v>
      </c>
      <c r="E173" s="5">
        <f t="shared" si="23"/>
        <v>6.4794520547945197E-2</v>
      </c>
      <c r="F173" s="7">
        <f t="shared" si="24"/>
        <v>14.389804687499998</v>
      </c>
      <c r="G173" s="5">
        <f t="shared" si="28"/>
        <v>2.3037006515821741</v>
      </c>
      <c r="H173" s="6">
        <f t="shared" si="22"/>
        <v>37.233650000000004</v>
      </c>
      <c r="I173" s="5">
        <f t="shared" si="25"/>
        <v>2.7177169572397899</v>
      </c>
      <c r="J173" s="6">
        <f t="shared" si="26"/>
        <v>48.110685268479074</v>
      </c>
      <c r="K173" s="14">
        <f t="shared" si="29"/>
        <v>51.623454687500001</v>
      </c>
      <c r="L173" s="5">
        <f t="shared" si="30"/>
        <v>5.021417608821964</v>
      </c>
      <c r="M173" s="14">
        <f t="shared" si="31"/>
        <v>3.9439761174191399</v>
      </c>
      <c r="N173" s="5">
        <f t="shared" si="32"/>
        <v>9.7270080803752171E-2</v>
      </c>
    </row>
    <row r="174" spans="1:14" ht="12" customHeight="1">
      <c r="A174" s="5">
        <v>-41.25</v>
      </c>
      <c r="C174" s="11">
        <v>3400</v>
      </c>
      <c r="D174" s="5">
        <f t="shared" si="27"/>
        <v>0.51249999999999996</v>
      </c>
      <c r="E174" s="5">
        <f t="shared" si="23"/>
        <v>5.2553191489361703E-2</v>
      </c>
      <c r="F174" s="7">
        <f t="shared" si="24"/>
        <v>26.002968749999997</v>
      </c>
      <c r="G174" s="5">
        <f t="shared" si="28"/>
        <v>3.3809713226010096</v>
      </c>
      <c r="H174" s="6">
        <f t="shared" si="22"/>
        <v>24.842812500000001</v>
      </c>
      <c r="I174" s="5">
        <f t="shared" si="25"/>
        <v>2.0389041033008284</v>
      </c>
      <c r="J174" s="6">
        <f t="shared" si="26"/>
        <v>40.061960391934669</v>
      </c>
      <c r="K174" s="14">
        <f t="shared" si="29"/>
        <v>50.845781250000002</v>
      </c>
      <c r="L174" s="5">
        <f t="shared" si="30"/>
        <v>5.4198754259018376</v>
      </c>
      <c r="M174" s="14">
        <f t="shared" si="31"/>
        <v>3.928797154451046</v>
      </c>
      <c r="N174" s="5">
        <f t="shared" si="32"/>
        <v>0.10659439766011733</v>
      </c>
    </row>
    <row r="175" spans="1:14" ht="12" customHeight="1">
      <c r="A175" s="5">
        <v>-30</v>
      </c>
      <c r="C175" s="11">
        <v>3420</v>
      </c>
      <c r="D175" s="5">
        <f t="shared" si="27"/>
        <v>0.61250000000000004</v>
      </c>
      <c r="E175" s="5">
        <f t="shared" si="23"/>
        <v>4.6363636363636364E-2</v>
      </c>
      <c r="F175" s="7">
        <f t="shared" si="24"/>
        <v>37.140468750000011</v>
      </c>
      <c r="G175" s="5">
        <f t="shared" si="28"/>
        <v>4.3033235953282833</v>
      </c>
      <c r="H175" s="6">
        <f t="shared" si="22"/>
        <v>13.14</v>
      </c>
      <c r="I175" s="5">
        <f t="shared" si="25"/>
        <v>1.3334683271066834</v>
      </c>
      <c r="J175" s="6">
        <f t="shared" si="26"/>
        <v>28.087936760291331</v>
      </c>
      <c r="K175" s="14">
        <f t="shared" si="29"/>
        <v>50.280468750000011</v>
      </c>
      <c r="L175" s="5">
        <f t="shared" si="30"/>
        <v>5.6367919224349663</v>
      </c>
      <c r="M175" s="14">
        <f t="shared" si="31"/>
        <v>3.9176167064709526</v>
      </c>
      <c r="N175" s="5">
        <f t="shared" si="32"/>
        <v>0.11210698831114149</v>
      </c>
    </row>
    <row r="176" spans="1:14" ht="12" customHeight="1">
      <c r="A176" s="5">
        <v>-16.75</v>
      </c>
      <c r="C176" s="11">
        <v>3440</v>
      </c>
      <c r="D176" s="5">
        <f t="shared" si="27"/>
        <v>0.67500000000000004</v>
      </c>
      <c r="E176" s="5">
        <f t="shared" si="23"/>
        <v>4.3333333333333335E-2</v>
      </c>
      <c r="F176" s="7">
        <f t="shared" si="24"/>
        <v>45.106875000000002</v>
      </c>
      <c r="G176" s="5">
        <f t="shared" si="28"/>
        <v>4.9227239267676763</v>
      </c>
      <c r="H176" s="6">
        <f t="shared" si="22"/>
        <v>4.0962125</v>
      </c>
      <c r="I176" s="5">
        <f t="shared" si="25"/>
        <v>0.68780753203572054</v>
      </c>
      <c r="J176" s="6">
        <f t="shared" si="26"/>
        <v>15.338424041453115</v>
      </c>
      <c r="K176" s="14">
        <f t="shared" si="29"/>
        <v>49.203087500000002</v>
      </c>
      <c r="L176" s="5">
        <f t="shared" si="30"/>
        <v>5.610531458803397</v>
      </c>
      <c r="M176" s="14">
        <f t="shared" si="31"/>
        <v>3.8959563755943494</v>
      </c>
      <c r="N176" s="5">
        <f t="shared" si="32"/>
        <v>0.11402803652928074</v>
      </c>
    </row>
    <row r="177" spans="1:14" ht="12" customHeight="1">
      <c r="A177" s="5">
        <v>-3</v>
      </c>
      <c r="C177" s="11">
        <v>3460</v>
      </c>
      <c r="D177" s="5">
        <f t="shared" si="27"/>
        <v>0.70625000000000004</v>
      </c>
      <c r="E177" s="5">
        <f t="shared" si="23"/>
        <v>4.2000000000000003E-2</v>
      </c>
      <c r="F177" s="7">
        <f t="shared" si="24"/>
        <v>49.380117187500005</v>
      </c>
      <c r="G177" s="5">
        <f t="shared" si="28"/>
        <v>5.24462108822601</v>
      </c>
      <c r="H177" s="6">
        <f t="shared" si="22"/>
        <v>0.13140000000000002</v>
      </c>
      <c r="I177" s="5">
        <f t="shared" si="25"/>
        <v>0.41525996347031963</v>
      </c>
      <c r="J177" s="6">
        <f t="shared" si="26"/>
        <v>5.1625176433068924</v>
      </c>
      <c r="K177" s="14">
        <f t="shared" si="29"/>
        <v>49.511517187500004</v>
      </c>
      <c r="L177" s="5">
        <f t="shared" si="30"/>
        <v>5.6598810516963294</v>
      </c>
      <c r="M177" s="14">
        <f t="shared" si="31"/>
        <v>3.9022053129656178</v>
      </c>
      <c r="N177" s="5">
        <f t="shared" si="32"/>
        <v>0.11431443375613744</v>
      </c>
    </row>
    <row r="178" spans="1:14" ht="12" customHeight="1">
      <c r="A178" s="5">
        <v>11.5</v>
      </c>
      <c r="C178" s="11">
        <v>3480</v>
      </c>
      <c r="D178" s="5">
        <f t="shared" si="27"/>
        <v>0.69374999999999998</v>
      </c>
      <c r="E178" s="5">
        <f t="shared" si="23"/>
        <v>4.2520325203252038E-2</v>
      </c>
      <c r="F178" s="7">
        <f t="shared" si="24"/>
        <v>47.647617187499996</v>
      </c>
      <c r="G178" s="5">
        <f t="shared" si="28"/>
        <v>5.1148912508276361</v>
      </c>
      <c r="H178" s="6">
        <f t="shared" si="22"/>
        <v>1.93085</v>
      </c>
      <c r="I178" s="5">
        <f t="shared" si="25"/>
        <v>0.50302080255077941</v>
      </c>
      <c r="J178" s="6">
        <f t="shared" si="26"/>
        <v>0.2275710480860956</v>
      </c>
      <c r="K178" s="14">
        <f t="shared" si="29"/>
        <v>49.578467187499996</v>
      </c>
      <c r="L178" s="5">
        <f t="shared" si="30"/>
        <v>5.617912053378415</v>
      </c>
      <c r="M178" s="14">
        <f t="shared" si="31"/>
        <v>3.9035566101852077</v>
      </c>
      <c r="N178" s="5">
        <f t="shared" si="32"/>
        <v>0.11331354864465909</v>
      </c>
    </row>
    <row r="179" spans="1:14" ht="12" customHeight="1">
      <c r="A179" s="5">
        <v>24.75</v>
      </c>
      <c r="C179" s="11">
        <v>3500</v>
      </c>
      <c r="D179" s="5">
        <f t="shared" si="27"/>
        <v>0.625</v>
      </c>
      <c r="E179" s="5">
        <f t="shared" si="23"/>
        <v>4.5714285714285714E-2</v>
      </c>
      <c r="F179" s="7">
        <f t="shared" si="24"/>
        <v>38.671875</v>
      </c>
      <c r="G179" s="5">
        <f t="shared" si="28"/>
        <v>4.4245876172438665</v>
      </c>
      <c r="H179" s="6">
        <f t="shared" si="22"/>
        <v>8.9434125000000009</v>
      </c>
      <c r="I179" s="5">
        <f t="shared" si="25"/>
        <v>1.0517217224793287</v>
      </c>
      <c r="J179" s="6">
        <f t="shared" si="26"/>
        <v>1.8187517743524668</v>
      </c>
      <c r="K179" s="14">
        <f t="shared" si="29"/>
        <v>47.615287500000001</v>
      </c>
      <c r="L179" s="5">
        <f t="shared" si="30"/>
        <v>5.476309339723195</v>
      </c>
      <c r="M179" s="14">
        <f t="shared" si="31"/>
        <v>3.8631538756410118</v>
      </c>
      <c r="N179" s="5">
        <f t="shared" si="32"/>
        <v>0.11501157773589406</v>
      </c>
    </row>
    <row r="180" spans="1:14" ht="12" customHeight="1">
      <c r="A180" s="5">
        <v>36.5</v>
      </c>
      <c r="C180" s="11">
        <v>3520</v>
      </c>
      <c r="D180" s="5">
        <f t="shared" si="27"/>
        <v>0.55000000000000004</v>
      </c>
      <c r="E180" s="5">
        <f t="shared" si="23"/>
        <v>0.05</v>
      </c>
      <c r="F180" s="7">
        <f t="shared" si="24"/>
        <v>29.947500000000005</v>
      </c>
      <c r="G180" s="5">
        <f t="shared" si="28"/>
        <v>3.7168260101010104</v>
      </c>
      <c r="H180" s="6">
        <f t="shared" si="22"/>
        <v>19.450849999999999</v>
      </c>
      <c r="I180" s="5">
        <f t="shared" si="25"/>
        <v>1.7246517060863535</v>
      </c>
      <c r="J180" s="6">
        <f t="shared" si="26"/>
        <v>9.5031144829876837</v>
      </c>
      <c r="K180" s="14">
        <f t="shared" si="29"/>
        <v>49.398350000000008</v>
      </c>
      <c r="L180" s="5">
        <f t="shared" si="30"/>
        <v>5.4414777161873644</v>
      </c>
      <c r="M180" s="14">
        <f t="shared" si="31"/>
        <v>3.8999170228263411</v>
      </c>
      <c r="N180" s="5">
        <f t="shared" si="32"/>
        <v>0.1101550500408893</v>
      </c>
    </row>
    <row r="181" spans="1:14" ht="12" customHeight="1">
      <c r="A181" s="5">
        <v>46.75</v>
      </c>
      <c r="C181" s="11">
        <v>3540</v>
      </c>
      <c r="D181" s="5">
        <f t="shared" si="27"/>
        <v>0.43125000000000002</v>
      </c>
      <c r="E181" s="5">
        <f t="shared" si="23"/>
        <v>5.9382716049382715E-2</v>
      </c>
      <c r="F181" s="7">
        <f t="shared" si="24"/>
        <v>18.411679687500001</v>
      </c>
      <c r="G181" s="5">
        <f t="shared" si="28"/>
        <v>2.6956308953247756</v>
      </c>
      <c r="H181" s="6">
        <f t="shared" si="22"/>
        <v>31.909212499999999</v>
      </c>
      <c r="I181" s="5">
        <f t="shared" si="25"/>
        <v>2.4319787972224129</v>
      </c>
      <c r="J181" s="6">
        <f t="shared" si="26"/>
        <v>21.24599358881952</v>
      </c>
      <c r="K181" s="14">
        <f t="shared" si="29"/>
        <v>50.3208921875</v>
      </c>
      <c r="L181" s="5">
        <f t="shared" si="30"/>
        <v>5.127609692547189</v>
      </c>
      <c r="M181" s="14">
        <f t="shared" si="31"/>
        <v>3.9184203425112378</v>
      </c>
      <c r="N181" s="5">
        <f t="shared" si="32"/>
        <v>0.10189822695196403</v>
      </c>
    </row>
    <row r="182" spans="1:14" ht="12" customHeight="1">
      <c r="A182" s="5">
        <v>53.75</v>
      </c>
      <c r="C182" s="11">
        <v>3560</v>
      </c>
      <c r="D182" s="5">
        <f t="shared" si="27"/>
        <v>0.28749999999999998</v>
      </c>
      <c r="E182" s="5">
        <f t="shared" si="23"/>
        <v>7.8965517241379304E-2</v>
      </c>
      <c r="F182" s="7">
        <f t="shared" si="24"/>
        <v>8.1829687499999988</v>
      </c>
      <c r="G182" s="5">
        <f t="shared" si="28"/>
        <v>1.6348627019113549</v>
      </c>
      <c r="H182" s="6">
        <f t="shared" si="22"/>
        <v>42.180312499999999</v>
      </c>
      <c r="I182" s="5">
        <f t="shared" si="25"/>
        <v>2.9768905078902903</v>
      </c>
      <c r="J182" s="6">
        <f t="shared" si="26"/>
        <v>33.948438645745007</v>
      </c>
      <c r="K182" s="14">
        <f t="shared" si="29"/>
        <v>50.36328125</v>
      </c>
      <c r="L182" s="5">
        <f t="shared" si="30"/>
        <v>4.6117532098016447</v>
      </c>
      <c r="M182" s="14">
        <f t="shared" si="31"/>
        <v>3.9192623629312751</v>
      </c>
      <c r="N182" s="5">
        <f t="shared" si="32"/>
        <v>9.1569752711488483E-2</v>
      </c>
    </row>
    <row r="183" spans="1:14" ht="12" customHeight="1">
      <c r="A183" s="5">
        <v>58.25</v>
      </c>
      <c r="C183" s="11">
        <v>3580</v>
      </c>
      <c r="D183" s="5">
        <f t="shared" si="27"/>
        <v>6.25E-2</v>
      </c>
      <c r="E183" s="5">
        <f t="shared" si="23"/>
        <v>0.19181818181818183</v>
      </c>
      <c r="F183" s="7">
        <f t="shared" si="24"/>
        <v>0.38671875</v>
      </c>
      <c r="G183" s="5">
        <f t="shared" si="28"/>
        <v>0.55987018623737383</v>
      </c>
      <c r="H183" s="6">
        <f t="shared" si="22"/>
        <v>49.538712500000003</v>
      </c>
      <c r="I183" s="5">
        <f t="shared" si="25"/>
        <v>3.3533290536063745</v>
      </c>
      <c r="J183" s="6">
        <f t="shared" si="26"/>
        <v>44.26373764023004</v>
      </c>
      <c r="K183" s="14">
        <f t="shared" si="29"/>
        <v>49.925431250000003</v>
      </c>
      <c r="L183" s="5">
        <f t="shared" si="30"/>
        <v>3.9131992398437481</v>
      </c>
      <c r="M183" s="14">
        <f t="shared" si="31"/>
        <v>3.9105305172215075</v>
      </c>
      <c r="N183" s="5">
        <f t="shared" si="32"/>
        <v>7.8380880081907106E-2</v>
      </c>
    </row>
    <row r="184" spans="1:14" ht="12" customHeight="1">
      <c r="A184" s="5">
        <v>56.25</v>
      </c>
      <c r="C184" s="11">
        <v>3600</v>
      </c>
      <c r="D184" s="5">
        <f t="shared" si="27"/>
        <v>-0.18124999999999999</v>
      </c>
      <c r="E184" s="5">
        <f t="shared" si="23"/>
        <v>0.1075609756097561</v>
      </c>
      <c r="F184" s="7">
        <f t="shared" si="24"/>
        <v>3.2523046875000001</v>
      </c>
      <c r="G184" s="5">
        <f t="shared" si="28"/>
        <v>1.0002397010308883</v>
      </c>
      <c r="H184" s="6">
        <f t="shared" si="22"/>
        <v>46.1953125</v>
      </c>
      <c r="I184" s="5">
        <f t="shared" si="25"/>
        <v>3.1835080974365639</v>
      </c>
      <c r="J184" s="6">
        <f t="shared" si="26"/>
        <v>49.477889488736672</v>
      </c>
      <c r="K184" s="14">
        <f t="shared" si="29"/>
        <v>49.447617187500001</v>
      </c>
      <c r="L184" s="5">
        <f t="shared" si="30"/>
        <v>4.1837477984674525</v>
      </c>
      <c r="M184" s="14">
        <f t="shared" si="31"/>
        <v>3.9009138706084321</v>
      </c>
      <c r="N184" s="5">
        <f t="shared" si="32"/>
        <v>8.4609694792837739E-2</v>
      </c>
    </row>
    <row r="185" spans="1:14" ht="12" customHeight="1">
      <c r="A185" s="5">
        <v>51</v>
      </c>
      <c r="C185" s="11">
        <v>3620</v>
      </c>
      <c r="D185" s="5">
        <f t="shared" si="27"/>
        <v>-0.35625000000000001</v>
      </c>
      <c r="E185" s="5">
        <f t="shared" si="23"/>
        <v>6.7971014492753626E-2</v>
      </c>
      <c r="F185" s="7">
        <f t="shared" si="24"/>
        <v>12.564492187500001</v>
      </c>
      <c r="G185" s="5">
        <f t="shared" si="28"/>
        <v>2.1166445846028221</v>
      </c>
      <c r="H185" s="6">
        <f t="shared" si="22"/>
        <v>37.974599999999995</v>
      </c>
      <c r="I185" s="5">
        <f t="shared" si="25"/>
        <v>2.7568943338406897</v>
      </c>
      <c r="J185" s="6">
        <f t="shared" si="26"/>
        <v>48.2223877253873</v>
      </c>
      <c r="K185" s="14">
        <f t="shared" si="29"/>
        <v>50.539092187499996</v>
      </c>
      <c r="L185" s="5">
        <f t="shared" si="30"/>
        <v>4.8735389184435114</v>
      </c>
      <c r="M185" s="14">
        <f t="shared" si="31"/>
        <v>3.9227471395411069</v>
      </c>
      <c r="N185" s="5">
        <f t="shared" si="32"/>
        <v>9.6431073600663136E-2</v>
      </c>
    </row>
    <row r="186" spans="1:14" ht="12" customHeight="1">
      <c r="A186" s="5">
        <v>42</v>
      </c>
      <c r="C186" s="11">
        <v>3640</v>
      </c>
      <c r="D186" s="5">
        <f t="shared" si="27"/>
        <v>-0.51875000000000004</v>
      </c>
      <c r="E186" s="5">
        <f t="shared" si="23"/>
        <v>5.2105263157894738E-2</v>
      </c>
      <c r="F186" s="7">
        <f t="shared" si="24"/>
        <v>26.641054687500006</v>
      </c>
      <c r="G186" s="5">
        <f t="shared" si="28"/>
        <v>3.4361019763839056</v>
      </c>
      <c r="H186" s="6">
        <f t="shared" si="22"/>
        <v>25.754399999999997</v>
      </c>
      <c r="I186" s="5">
        <f t="shared" si="25"/>
        <v>2.0906710745814303</v>
      </c>
      <c r="J186" s="6">
        <f t="shared" si="26"/>
        <v>40.832117776472799</v>
      </c>
      <c r="K186" s="14">
        <f t="shared" si="29"/>
        <v>52.395454687500006</v>
      </c>
      <c r="L186" s="5">
        <f t="shared" si="30"/>
        <v>5.5267730509653354</v>
      </c>
      <c r="M186" s="14">
        <f t="shared" si="31"/>
        <v>3.9588198449596774</v>
      </c>
      <c r="N186" s="5">
        <f t="shared" si="32"/>
        <v>0.10548191792453056</v>
      </c>
    </row>
    <row r="187" spans="1:14" ht="12" customHeight="1">
      <c r="A187" s="5">
        <v>30.25</v>
      </c>
      <c r="C187" s="11">
        <v>3660</v>
      </c>
      <c r="D187" s="5">
        <f t="shared" si="27"/>
        <v>-0.59375</v>
      </c>
      <c r="E187" s="5">
        <f t="shared" si="23"/>
        <v>4.7383177570093457E-2</v>
      </c>
      <c r="F187" s="7">
        <f t="shared" si="24"/>
        <v>34.9013671875</v>
      </c>
      <c r="G187" s="5">
        <f t="shared" si="28"/>
        <v>4.1238954573848883</v>
      </c>
      <c r="H187" s="6">
        <f t="shared" si="22"/>
        <v>13.3599125</v>
      </c>
      <c r="I187" s="5">
        <f t="shared" si="25"/>
        <v>1.3476635154753323</v>
      </c>
      <c r="J187" s="6">
        <f t="shared" si="26"/>
        <v>29.254773539724319</v>
      </c>
      <c r="K187" s="14">
        <f t="shared" si="29"/>
        <v>48.2612796875</v>
      </c>
      <c r="L187" s="5">
        <f t="shared" si="30"/>
        <v>5.4715589728602207</v>
      </c>
      <c r="M187" s="14">
        <f t="shared" si="31"/>
        <v>3.8766295763704015</v>
      </c>
      <c r="N187" s="5">
        <f t="shared" si="32"/>
        <v>0.11337368193072161</v>
      </c>
    </row>
    <row r="188" spans="1:14" ht="12" customHeight="1">
      <c r="A188" s="5">
        <v>18.25</v>
      </c>
      <c r="C188" s="11">
        <v>3680</v>
      </c>
      <c r="D188" s="5">
        <f t="shared" si="27"/>
        <v>-0.67500000000000004</v>
      </c>
      <c r="E188" s="5">
        <f t="shared" si="23"/>
        <v>4.3333333333333335E-2</v>
      </c>
      <c r="F188" s="7">
        <f t="shared" si="24"/>
        <v>45.106875000000002</v>
      </c>
      <c r="G188" s="5">
        <f t="shared" si="28"/>
        <v>4.9227239267676763</v>
      </c>
      <c r="H188" s="6">
        <f t="shared" si="22"/>
        <v>4.8627124999999998</v>
      </c>
      <c r="I188" s="5">
        <f t="shared" si="25"/>
        <v>0.74935008601933917</v>
      </c>
      <c r="J188" s="6">
        <f t="shared" si="26"/>
        <v>16.536277119710579</v>
      </c>
      <c r="K188" s="14">
        <f t="shared" si="29"/>
        <v>49.969587500000003</v>
      </c>
      <c r="L188" s="5">
        <f t="shared" si="30"/>
        <v>5.6720740127870153</v>
      </c>
      <c r="M188" s="14">
        <f t="shared" si="31"/>
        <v>3.9114145703690695</v>
      </c>
      <c r="N188" s="5">
        <f t="shared" si="32"/>
        <v>0.11351052303137413</v>
      </c>
    </row>
    <row r="189" spans="1:14" ht="12" customHeight="1">
      <c r="A189" s="5">
        <v>3.25</v>
      </c>
      <c r="C189" s="11">
        <v>3700</v>
      </c>
      <c r="D189" s="5">
        <f t="shared" si="27"/>
        <v>-0.74375000000000002</v>
      </c>
      <c r="E189" s="5">
        <f t="shared" si="23"/>
        <v>4.0534351145038165E-2</v>
      </c>
      <c r="F189" s="7">
        <f t="shared" si="24"/>
        <v>54.763242187500005</v>
      </c>
      <c r="G189" s="5">
        <f t="shared" si="28"/>
        <v>5.6415511741038724</v>
      </c>
      <c r="H189" s="6">
        <f t="shared" si="22"/>
        <v>0.1542125</v>
      </c>
      <c r="I189" s="5">
        <f t="shared" si="25"/>
        <v>0.40824338013698636</v>
      </c>
      <c r="J189" s="6">
        <f t="shared" si="26"/>
        <v>6.0181505898458125</v>
      </c>
      <c r="K189" s="14">
        <f t="shared" si="29"/>
        <v>54.917454687500005</v>
      </c>
      <c r="L189" s="5">
        <f t="shared" si="30"/>
        <v>6.0497945542408589</v>
      </c>
      <c r="M189" s="14">
        <f t="shared" si="31"/>
        <v>4.0058312340045754</v>
      </c>
      <c r="N189" s="5">
        <f t="shared" si="32"/>
        <v>0.11016159777736163</v>
      </c>
    </row>
    <row r="190" spans="1:14" ht="12" customHeight="1">
      <c r="A190" s="5">
        <v>-11.5</v>
      </c>
      <c r="C190" s="11">
        <v>3720</v>
      </c>
      <c r="D190" s="5">
        <f t="shared" si="27"/>
        <v>-0.68125000000000002</v>
      </c>
      <c r="E190" s="5">
        <f t="shared" si="23"/>
        <v>4.3057851239669424E-2</v>
      </c>
      <c r="F190" s="7">
        <f t="shared" si="24"/>
        <v>45.946054687500002</v>
      </c>
      <c r="G190" s="5">
        <f t="shared" si="28"/>
        <v>4.9864555975235305</v>
      </c>
      <c r="H190" s="6">
        <f t="shared" si="22"/>
        <v>1.93085</v>
      </c>
      <c r="I190" s="5">
        <f t="shared" si="25"/>
        <v>0.50302080255077941</v>
      </c>
      <c r="J190" s="6">
        <f t="shared" si="26"/>
        <v>0.45833764971922514</v>
      </c>
      <c r="K190" s="14">
        <f t="shared" si="29"/>
        <v>47.876904687500002</v>
      </c>
      <c r="L190" s="5">
        <f t="shared" si="30"/>
        <v>5.4894764000743095</v>
      </c>
      <c r="M190" s="14">
        <f t="shared" si="31"/>
        <v>3.8686332313047243</v>
      </c>
      <c r="N190" s="5">
        <f t="shared" si="32"/>
        <v>0.11465813080241873</v>
      </c>
    </row>
    <row r="191" spans="1:14" ht="12" customHeight="1">
      <c r="A191" s="5">
        <v>-24</v>
      </c>
      <c r="C191" s="11">
        <v>3740</v>
      </c>
      <c r="D191" s="5">
        <f t="shared" si="27"/>
        <v>-0.60624999999999996</v>
      </c>
      <c r="E191" s="5">
        <f t="shared" si="23"/>
        <v>4.6697247706422022E-2</v>
      </c>
      <c r="F191" s="7">
        <f t="shared" si="24"/>
        <v>36.386367187499992</v>
      </c>
      <c r="G191" s="5">
        <f t="shared" si="28"/>
        <v>4.2431846432718805</v>
      </c>
      <c r="H191" s="6">
        <f t="shared" si="22"/>
        <v>8.4096000000000011</v>
      </c>
      <c r="I191" s="5">
        <f t="shared" si="25"/>
        <v>1.0140980375443938</v>
      </c>
      <c r="J191" s="6">
        <f t="shared" si="26"/>
        <v>1.3067914746025369</v>
      </c>
      <c r="K191" s="14">
        <f t="shared" si="29"/>
        <v>44.795967187499997</v>
      </c>
      <c r="L191" s="5">
        <f t="shared" si="30"/>
        <v>5.2572826808162745</v>
      </c>
      <c r="M191" s="14">
        <f t="shared" si="31"/>
        <v>3.802118117232903</v>
      </c>
      <c r="N191" s="5">
        <f t="shared" si="32"/>
        <v>0.11736062442431833</v>
      </c>
    </row>
    <row r="192" spans="1:14" ht="12" customHeight="1">
      <c r="A192" s="5">
        <v>-35.75</v>
      </c>
      <c r="C192" s="11">
        <v>3760</v>
      </c>
      <c r="D192" s="5">
        <f t="shared" si="27"/>
        <v>-0.55625000000000002</v>
      </c>
      <c r="E192" s="5">
        <f t="shared" si="23"/>
        <v>4.9603960396039606E-2</v>
      </c>
      <c r="F192" s="7">
        <f t="shared" si="24"/>
        <v>30.631992187500003</v>
      </c>
      <c r="G192" s="5">
        <f t="shared" si="28"/>
        <v>3.7739791699091785</v>
      </c>
      <c r="H192" s="6">
        <f t="shared" si="22"/>
        <v>18.659712499999998</v>
      </c>
      <c r="I192" s="5">
        <f t="shared" si="25"/>
        <v>1.6772002188466637</v>
      </c>
      <c r="J192" s="6">
        <f t="shared" si="26"/>
        <v>8.3261034632097086</v>
      </c>
      <c r="K192" s="14">
        <f t="shared" si="29"/>
        <v>49.291704687500001</v>
      </c>
      <c r="L192" s="5">
        <f t="shared" si="30"/>
        <v>5.4511793887558424</v>
      </c>
      <c r="M192" s="14">
        <f t="shared" si="31"/>
        <v>3.8977558049741843</v>
      </c>
      <c r="N192" s="5">
        <f t="shared" si="32"/>
        <v>0.11059019815434015</v>
      </c>
    </row>
    <row r="193" spans="1:14" ht="12" customHeight="1">
      <c r="A193" s="5">
        <v>-46.25</v>
      </c>
      <c r="C193" s="11">
        <v>3780</v>
      </c>
      <c r="D193" s="5">
        <f t="shared" si="27"/>
        <v>-0.4375</v>
      </c>
      <c r="E193" s="5">
        <f t="shared" si="23"/>
        <v>5.8780487804878052E-2</v>
      </c>
      <c r="F193" s="7">
        <f t="shared" si="24"/>
        <v>18.94921875</v>
      </c>
      <c r="G193" s="5">
        <f t="shared" si="28"/>
        <v>2.7462490665034496</v>
      </c>
      <c r="H193" s="6">
        <f t="shared" si="22"/>
        <v>31.2303125</v>
      </c>
      <c r="I193" s="5">
        <f t="shared" si="25"/>
        <v>2.3949625578019607</v>
      </c>
      <c r="J193" s="6">
        <f t="shared" si="26"/>
        <v>19.656428861302835</v>
      </c>
      <c r="K193" s="14">
        <f t="shared" si="29"/>
        <v>50.179531249999997</v>
      </c>
      <c r="L193" s="5">
        <f t="shared" si="30"/>
        <v>5.1412116243054102</v>
      </c>
      <c r="M193" s="14">
        <f t="shared" si="31"/>
        <v>3.9156071995235813</v>
      </c>
      <c r="N193" s="5">
        <f t="shared" si="32"/>
        <v>0.10245635015383708</v>
      </c>
    </row>
    <row r="194" spans="1:14" ht="12" customHeight="1">
      <c r="A194" s="5">
        <v>-53.25</v>
      </c>
      <c r="C194" s="11">
        <v>3800</v>
      </c>
      <c r="D194" s="5">
        <f t="shared" si="27"/>
        <v>-0.28125</v>
      </c>
      <c r="E194" s="5">
        <f t="shared" si="23"/>
        <v>8.0175438596491219E-2</v>
      </c>
      <c r="F194" s="7">
        <f t="shared" si="24"/>
        <v>7.8310546875</v>
      </c>
      <c r="G194" s="5">
        <f t="shared" si="28"/>
        <v>1.5935804851558346</v>
      </c>
      <c r="H194" s="6">
        <f t="shared" si="22"/>
        <v>41.399212500000004</v>
      </c>
      <c r="I194" s="5">
        <f t="shared" si="25"/>
        <v>2.9363229356925422</v>
      </c>
      <c r="J194" s="6">
        <f t="shared" si="26"/>
        <v>32.306978987247383</v>
      </c>
      <c r="K194" s="14">
        <f t="shared" si="29"/>
        <v>49.230267187500004</v>
      </c>
      <c r="L194" s="5">
        <f t="shared" si="30"/>
        <v>4.5299034208483766</v>
      </c>
      <c r="M194" s="14">
        <f t="shared" si="31"/>
        <v>3.8965086210862774</v>
      </c>
      <c r="N194" s="5">
        <f t="shared" si="32"/>
        <v>9.2014601578245314E-2</v>
      </c>
    </row>
    <row r="195" spans="1:14" ht="12" customHeight="1">
      <c r="A195" s="5">
        <v>-57.5</v>
      </c>
      <c r="C195" s="11">
        <v>3820</v>
      </c>
      <c r="D195" s="5">
        <f t="shared" si="27"/>
        <v>-0.10625</v>
      </c>
      <c r="E195" s="5">
        <f t="shared" si="23"/>
        <v>0.14793103448275863</v>
      </c>
      <c r="F195" s="7">
        <f t="shared" si="24"/>
        <v>1.1176171874999998</v>
      </c>
      <c r="G195" s="5">
        <f t="shared" si="28"/>
        <v>0.66908884684669967</v>
      </c>
      <c r="H195" s="6">
        <f t="shared" si="22"/>
        <v>48.271250000000002</v>
      </c>
      <c r="I195" s="5">
        <f t="shared" si="25"/>
        <v>3.2891752830295484</v>
      </c>
      <c r="J195" s="6">
        <f t="shared" si="26"/>
        <v>42.944199003494248</v>
      </c>
      <c r="K195" s="14">
        <f t="shared" si="29"/>
        <v>49.388867187500004</v>
      </c>
      <c r="L195" s="5">
        <f t="shared" si="30"/>
        <v>3.9582641298762482</v>
      </c>
      <c r="M195" s="14">
        <f t="shared" si="31"/>
        <v>3.8997250382194433</v>
      </c>
      <c r="N195" s="5">
        <f t="shared" si="32"/>
        <v>8.0144865741688012E-2</v>
      </c>
    </row>
    <row r="196" spans="1:14" ht="12" customHeight="1">
      <c r="A196" s="5">
        <v>-57.5</v>
      </c>
      <c r="C196" s="11">
        <v>3840</v>
      </c>
      <c r="D196" s="5">
        <f t="shared" si="27"/>
        <v>0.18124999999999999</v>
      </c>
      <c r="E196" s="5">
        <f t="shared" si="23"/>
        <v>0.1075609756097561</v>
      </c>
      <c r="F196" s="7">
        <f t="shared" si="24"/>
        <v>3.2523046875000001</v>
      </c>
      <c r="G196" s="5">
        <f t="shared" si="28"/>
        <v>1.0002397010308883</v>
      </c>
      <c r="H196" s="6">
        <f t="shared" si="22"/>
        <v>48.271250000000002</v>
      </c>
      <c r="I196" s="5">
        <f t="shared" si="25"/>
        <v>3.2891752830295484</v>
      </c>
      <c r="J196" s="6">
        <f t="shared" si="26"/>
        <v>48.768920737469003</v>
      </c>
      <c r="K196" s="14">
        <f t="shared" si="29"/>
        <v>51.523554687500003</v>
      </c>
      <c r="L196" s="5">
        <f t="shared" si="30"/>
        <v>4.2894149840604365</v>
      </c>
      <c r="M196" s="14">
        <f t="shared" si="31"/>
        <v>3.9420390756795523</v>
      </c>
      <c r="N196" s="5">
        <f t="shared" si="32"/>
        <v>8.3251534372512551E-2</v>
      </c>
    </row>
    <row r="197" spans="1:14" ht="12" customHeight="1">
      <c r="A197" s="5">
        <v>-50.25</v>
      </c>
      <c r="C197" s="11">
        <v>3860</v>
      </c>
      <c r="D197" s="5">
        <f t="shared" si="27"/>
        <v>0.41249999999999998</v>
      </c>
      <c r="E197" s="5">
        <f t="shared" si="23"/>
        <v>6.1282051282051282E-2</v>
      </c>
      <c r="F197" s="7">
        <f t="shared" si="24"/>
        <v>16.845468749999998</v>
      </c>
      <c r="G197" s="5">
        <f t="shared" si="28"/>
        <v>2.5459258097804973</v>
      </c>
      <c r="H197" s="6">
        <f t="shared" ref="H197:H261" si="33">0.5*$B$23*A197^2/1000</f>
        <v>36.8659125</v>
      </c>
      <c r="I197" s="5">
        <f t="shared" si="25"/>
        <v>2.6982232768506016</v>
      </c>
      <c r="J197" s="6">
        <f t="shared" si="26"/>
        <v>48.251688564089022</v>
      </c>
      <c r="K197" s="14">
        <f t="shared" si="29"/>
        <v>53.711381250000002</v>
      </c>
      <c r="L197" s="5">
        <f t="shared" si="30"/>
        <v>5.2441490866310989</v>
      </c>
      <c r="M197" s="14">
        <f t="shared" si="31"/>
        <v>3.9836249203992082</v>
      </c>
      <c r="N197" s="5">
        <f t="shared" si="32"/>
        <v>9.7635714528028425E-2</v>
      </c>
    </row>
    <row r="198" spans="1:14" ht="12" customHeight="1">
      <c r="A198" s="5">
        <v>-41</v>
      </c>
      <c r="C198" s="11">
        <v>3880</v>
      </c>
      <c r="D198" s="5">
        <f t="shared" si="27"/>
        <v>0.49375000000000002</v>
      </c>
      <c r="E198" s="5">
        <f t="shared" ref="E198:E260" si="34">(1/(ABS(A199-A197)+3))+(0.01)</f>
        <v>5.3956043956043961E-2</v>
      </c>
      <c r="F198" s="7">
        <f t="shared" ref="F198:F260" si="35">0.5*$B$8*D198^2</f>
        <v>24.135117187500001</v>
      </c>
      <c r="G198" s="5">
        <f t="shared" si="28"/>
        <v>3.2176242200941423</v>
      </c>
      <c r="H198" s="6">
        <f t="shared" si="33"/>
        <v>24.5426</v>
      </c>
      <c r="I198" s="5">
        <f t="shared" ref="I198:I261" si="36">2*($B$25/$B$23+1/(ABS(A198)+3)+0.01)*(H198+1)</f>
        <v>2.0217779028642591</v>
      </c>
      <c r="J198" s="6">
        <f t="shared" ref="J198:J261" si="37">$B$28*COS($B$38*0.001*C198+$B$43)^2*EXP(-$B$48*0.001*C198)</f>
        <v>41.533094473957377</v>
      </c>
      <c r="K198" s="14">
        <f t="shared" si="29"/>
        <v>48.677717187500001</v>
      </c>
      <c r="L198" s="5">
        <f t="shared" si="30"/>
        <v>5.2394021229584009</v>
      </c>
      <c r="M198" s="14">
        <f t="shared" si="31"/>
        <v>3.8852213727613338</v>
      </c>
      <c r="N198" s="5">
        <f t="shared" si="32"/>
        <v>0.10763450764909395</v>
      </c>
    </row>
    <row r="199" spans="1:14" ht="12" customHeight="1">
      <c r="A199" s="5">
        <v>-30.5</v>
      </c>
      <c r="C199" s="11">
        <v>3900</v>
      </c>
      <c r="D199" s="5">
        <f t="shared" ref="D199:D260" si="38">(A200-A198)/(2*$C$5)</f>
        <v>0.58750000000000002</v>
      </c>
      <c r="E199" s="5">
        <f t="shared" si="34"/>
        <v>4.7735849056603774E-2</v>
      </c>
      <c r="F199" s="7">
        <f t="shared" si="35"/>
        <v>34.170468750000005</v>
      </c>
      <c r="G199" s="5">
        <f t="shared" ref="G199:G260" si="39">($B$10/$B$8+2*E199+0.01)*(F199+1)</f>
        <v>4.0647463226010103</v>
      </c>
      <c r="H199" s="6">
        <f t="shared" si="33"/>
        <v>13.58165</v>
      </c>
      <c r="I199" s="5">
        <f t="shared" si="36"/>
        <v>1.3619278987937029</v>
      </c>
      <c r="J199" s="6">
        <f t="shared" si="37"/>
        <v>30.384338512451755</v>
      </c>
      <c r="K199" s="14">
        <f t="shared" ref="K199:K260" si="40">F199+H199</f>
        <v>47.752118750000008</v>
      </c>
      <c r="L199" s="5">
        <f t="shared" ref="L199:L260" si="41">G199+I199</f>
        <v>5.4266742213947134</v>
      </c>
      <c r="M199" s="14">
        <f t="shared" ref="M199:M260" si="42">LN(K199)</f>
        <v>3.8660234376700919</v>
      </c>
      <c r="N199" s="5">
        <f t="shared" ref="N199:N260" si="43">L199/K199</f>
        <v>0.11364258515533852</v>
      </c>
    </row>
    <row r="200" spans="1:14" ht="12" customHeight="1">
      <c r="A200" s="5">
        <v>-17.5</v>
      </c>
      <c r="C200" s="11">
        <v>3920</v>
      </c>
      <c r="D200" s="5">
        <f t="shared" si="38"/>
        <v>0.67500000000000004</v>
      </c>
      <c r="E200" s="5">
        <f t="shared" si="34"/>
        <v>4.3333333333333335E-2</v>
      </c>
      <c r="F200" s="7">
        <f t="shared" si="35"/>
        <v>45.106875000000002</v>
      </c>
      <c r="G200" s="5">
        <f t="shared" si="39"/>
        <v>4.9227239267676763</v>
      </c>
      <c r="H200" s="6">
        <f t="shared" si="33"/>
        <v>4.4712500000000004</v>
      </c>
      <c r="I200" s="5">
        <f t="shared" si="36"/>
        <v>0.71815411794186435</v>
      </c>
      <c r="J200" s="6">
        <f t="shared" si="37"/>
        <v>17.739035948295026</v>
      </c>
      <c r="K200" s="14">
        <f t="shared" si="40"/>
        <v>49.578125</v>
      </c>
      <c r="L200" s="5">
        <f t="shared" si="41"/>
        <v>5.6408780447095408</v>
      </c>
      <c r="M200" s="14">
        <f t="shared" si="42"/>
        <v>3.9035497082235238</v>
      </c>
      <c r="N200" s="5">
        <f t="shared" si="43"/>
        <v>0.11377755904866392</v>
      </c>
    </row>
    <row r="201" spans="1:14" ht="12" customHeight="1">
      <c r="A201" s="5">
        <v>-3.5</v>
      </c>
      <c r="C201" s="11">
        <v>3940</v>
      </c>
      <c r="D201" s="5">
        <f t="shared" si="38"/>
        <v>0.70625000000000004</v>
      </c>
      <c r="E201" s="5">
        <f t="shared" si="34"/>
        <v>4.2000000000000003E-2</v>
      </c>
      <c r="F201" s="7">
        <f t="shared" si="35"/>
        <v>49.380117187500005</v>
      </c>
      <c r="G201" s="5">
        <f t="shared" si="39"/>
        <v>5.24462108822601</v>
      </c>
      <c r="H201" s="6">
        <f t="shared" si="33"/>
        <v>0.17884999999999998</v>
      </c>
      <c r="I201" s="5">
        <f t="shared" si="36"/>
        <v>0.40244870706006325</v>
      </c>
      <c r="J201" s="6">
        <f t="shared" si="37"/>
        <v>6.9200282658057839</v>
      </c>
      <c r="K201" s="14">
        <f t="shared" si="40"/>
        <v>49.558967187500002</v>
      </c>
      <c r="L201" s="5">
        <f t="shared" si="41"/>
        <v>5.6470697952860736</v>
      </c>
      <c r="M201" s="14">
        <f t="shared" si="42"/>
        <v>3.9031632169049719</v>
      </c>
      <c r="N201" s="5">
        <f t="shared" si="43"/>
        <v>0.11394647862456674</v>
      </c>
    </row>
    <row r="202" spans="1:14" ht="12" customHeight="1">
      <c r="A202" s="5">
        <v>10.75</v>
      </c>
      <c r="C202" s="11">
        <v>3960</v>
      </c>
      <c r="D202" s="5">
        <f t="shared" si="38"/>
        <v>0.69374999999999998</v>
      </c>
      <c r="E202" s="5">
        <f t="shared" si="34"/>
        <v>4.2520325203252038E-2</v>
      </c>
      <c r="F202" s="7">
        <f t="shared" si="35"/>
        <v>47.647617187499996</v>
      </c>
      <c r="G202" s="5">
        <f t="shared" si="39"/>
        <v>5.1148912508276361</v>
      </c>
      <c r="H202" s="6">
        <f t="shared" si="33"/>
        <v>1.6872124999999998</v>
      </c>
      <c r="I202" s="5">
        <f t="shared" si="36"/>
        <v>0.48142265286425895</v>
      </c>
      <c r="J202" s="6">
        <f t="shared" si="37"/>
        <v>0.76497906267777793</v>
      </c>
      <c r="K202" s="14">
        <f t="shared" si="40"/>
        <v>49.334829687499997</v>
      </c>
      <c r="L202" s="5">
        <f t="shared" si="41"/>
        <v>5.596313903691895</v>
      </c>
      <c r="M202" s="14">
        <f t="shared" si="42"/>
        <v>3.8986303161393931</v>
      </c>
      <c r="N202" s="5">
        <f t="shared" si="43"/>
        <v>0.11343535468026228</v>
      </c>
    </row>
    <row r="203" spans="1:14" ht="12" customHeight="1">
      <c r="A203" s="5">
        <v>24.25</v>
      </c>
      <c r="C203" s="11">
        <v>3980</v>
      </c>
      <c r="D203" s="5">
        <f t="shared" si="38"/>
        <v>0.63124999999999998</v>
      </c>
      <c r="E203" s="5">
        <f t="shared" si="34"/>
        <v>4.5398230088495577E-2</v>
      </c>
      <c r="F203" s="7">
        <f t="shared" si="35"/>
        <v>39.449179687499999</v>
      </c>
      <c r="G203" s="5">
        <f t="shared" si="39"/>
        <v>4.4857117021640631</v>
      </c>
      <c r="H203" s="6">
        <f t="shared" si="33"/>
        <v>8.5857124999999996</v>
      </c>
      <c r="I203" s="5">
        <f t="shared" si="36"/>
        <v>1.026563912247078</v>
      </c>
      <c r="J203" s="6">
        <f t="shared" si="37"/>
        <v>0.88085207506903962</v>
      </c>
      <c r="K203" s="14">
        <f t="shared" si="40"/>
        <v>48.034892187499999</v>
      </c>
      <c r="L203" s="5">
        <f t="shared" si="41"/>
        <v>5.5122756144111413</v>
      </c>
      <c r="M203" s="14">
        <f t="shared" si="42"/>
        <v>3.8719276674020162</v>
      </c>
      <c r="N203" s="5">
        <f t="shared" si="43"/>
        <v>0.11475565705226226</v>
      </c>
    </row>
    <row r="204" spans="1:14" ht="12" customHeight="1">
      <c r="A204" s="5">
        <v>36</v>
      </c>
      <c r="C204" s="11">
        <v>4000</v>
      </c>
      <c r="D204" s="5">
        <f t="shared" si="38"/>
        <v>0.54374999999999996</v>
      </c>
      <c r="E204" s="5">
        <f t="shared" si="34"/>
        <v>5.0404040404040409E-2</v>
      </c>
      <c r="F204" s="7">
        <f t="shared" si="35"/>
        <v>29.270742187499994</v>
      </c>
      <c r="G204" s="5">
        <f t="shared" si="39"/>
        <v>3.6600079190340904</v>
      </c>
      <c r="H204" s="6">
        <f t="shared" si="33"/>
        <v>18.921599999999998</v>
      </c>
      <c r="I204" s="5">
        <f t="shared" si="36"/>
        <v>1.692951142957499</v>
      </c>
      <c r="J204" s="6">
        <f t="shared" si="37"/>
        <v>7.2231356617126945</v>
      </c>
      <c r="K204" s="14">
        <f t="shared" si="40"/>
        <v>48.192342187499989</v>
      </c>
      <c r="L204" s="5">
        <f t="shared" si="41"/>
        <v>5.352959061991589</v>
      </c>
      <c r="M204" s="14">
        <f t="shared" si="42"/>
        <v>3.8752001326564529</v>
      </c>
      <c r="N204" s="5">
        <f t="shared" si="43"/>
        <v>0.1110748890594495</v>
      </c>
    </row>
    <row r="205" spans="1:14" ht="12" customHeight="1">
      <c r="A205" s="5">
        <v>46</v>
      </c>
      <c r="C205" s="11">
        <v>4020</v>
      </c>
      <c r="D205" s="5">
        <f t="shared" si="38"/>
        <v>0.44374999999999998</v>
      </c>
      <c r="E205" s="5">
        <f t="shared" si="34"/>
        <v>5.8192771084337354E-2</v>
      </c>
      <c r="F205" s="7">
        <f t="shared" si="35"/>
        <v>19.494492187499997</v>
      </c>
      <c r="G205" s="5">
        <f t="shared" si="39"/>
        <v>2.7972225791898655</v>
      </c>
      <c r="H205" s="6">
        <f t="shared" si="33"/>
        <v>30.893599999999999</v>
      </c>
      <c r="I205" s="5">
        <f t="shared" si="36"/>
        <v>2.3765502219737207</v>
      </c>
      <c r="J205" s="6">
        <f t="shared" si="37"/>
        <v>18.109988052483626</v>
      </c>
      <c r="K205" s="14">
        <f t="shared" si="40"/>
        <v>50.388092187499993</v>
      </c>
      <c r="L205" s="5">
        <f t="shared" si="41"/>
        <v>5.1737728011635866</v>
      </c>
      <c r="M205" s="14">
        <f t="shared" si="42"/>
        <v>3.9197548810410541</v>
      </c>
      <c r="N205" s="5">
        <f t="shared" si="43"/>
        <v>0.10267848169189205</v>
      </c>
    </row>
    <row r="206" spans="1:14" ht="12" customHeight="1">
      <c r="A206" s="5">
        <v>53.75</v>
      </c>
      <c r="C206" s="11">
        <v>4040</v>
      </c>
      <c r="D206" s="5">
        <f t="shared" si="38"/>
        <v>0.28749999999999998</v>
      </c>
      <c r="E206" s="5">
        <f t="shared" si="34"/>
        <v>7.8965517241379304E-2</v>
      </c>
      <c r="F206" s="7">
        <f t="shared" si="35"/>
        <v>8.1829687499999988</v>
      </c>
      <c r="G206" s="5">
        <f t="shared" si="39"/>
        <v>1.6348627019113549</v>
      </c>
      <c r="H206" s="6">
        <f t="shared" si="33"/>
        <v>42.180312499999999</v>
      </c>
      <c r="I206" s="5">
        <f t="shared" si="36"/>
        <v>2.9768905078902903</v>
      </c>
      <c r="J206" s="6">
        <f t="shared" si="37"/>
        <v>30.666940982222012</v>
      </c>
      <c r="K206" s="14">
        <f t="shared" si="40"/>
        <v>50.36328125</v>
      </c>
      <c r="L206" s="5">
        <f t="shared" si="41"/>
        <v>4.6117532098016447</v>
      </c>
      <c r="M206" s="14">
        <f t="shared" si="42"/>
        <v>3.9192623629312751</v>
      </c>
      <c r="N206" s="5">
        <f t="shared" si="43"/>
        <v>9.1569752711488483E-2</v>
      </c>
    </row>
    <row r="207" spans="1:14" ht="12" customHeight="1">
      <c r="A207" s="5">
        <v>57.5</v>
      </c>
      <c r="C207" s="11">
        <v>4060</v>
      </c>
      <c r="D207" s="5">
        <f t="shared" si="38"/>
        <v>0.05</v>
      </c>
      <c r="E207" s="5">
        <f t="shared" si="34"/>
        <v>0.21000000000000002</v>
      </c>
      <c r="F207" s="7">
        <f t="shared" si="35"/>
        <v>0.24750000000000005</v>
      </c>
      <c r="G207" s="5">
        <f t="shared" si="39"/>
        <v>0.54902601010101015</v>
      </c>
      <c r="H207" s="6">
        <f t="shared" si="33"/>
        <v>48.271250000000002</v>
      </c>
      <c r="I207" s="5">
        <f t="shared" si="36"/>
        <v>3.2891752830295484</v>
      </c>
      <c r="J207" s="6">
        <f t="shared" si="37"/>
        <v>41.584579054949742</v>
      </c>
      <c r="K207" s="14">
        <f t="shared" si="40"/>
        <v>48.518750000000004</v>
      </c>
      <c r="L207" s="5">
        <f t="shared" si="41"/>
        <v>3.8382012931305587</v>
      </c>
      <c r="M207" s="14">
        <f t="shared" si="42"/>
        <v>3.8819503211718533</v>
      </c>
      <c r="N207" s="5">
        <f t="shared" si="43"/>
        <v>7.9107588161907688E-2</v>
      </c>
    </row>
    <row r="208" spans="1:14" ht="12" customHeight="1">
      <c r="A208" s="5">
        <v>55.75</v>
      </c>
      <c r="C208" s="11">
        <v>4080</v>
      </c>
      <c r="D208" s="5">
        <f t="shared" si="38"/>
        <v>-0.1875</v>
      </c>
      <c r="E208" s="5">
        <f t="shared" si="34"/>
        <v>0.10523809523809523</v>
      </c>
      <c r="F208" s="7">
        <f t="shared" si="35"/>
        <v>3.48046875</v>
      </c>
      <c r="G208" s="5">
        <f t="shared" si="39"/>
        <v>1.0330939416486291</v>
      </c>
      <c r="H208" s="6">
        <f t="shared" si="33"/>
        <v>45.377712500000001</v>
      </c>
      <c r="I208" s="5">
        <f t="shared" si="36"/>
        <v>3.1416811248178371</v>
      </c>
      <c r="J208" s="6">
        <f t="shared" si="37"/>
        <v>47.989480639541796</v>
      </c>
      <c r="K208" s="14">
        <f t="shared" si="40"/>
        <v>48.858181250000001</v>
      </c>
      <c r="L208" s="5">
        <f t="shared" si="41"/>
        <v>4.1747750664664665</v>
      </c>
      <c r="M208" s="14">
        <f t="shared" si="42"/>
        <v>3.8889218414364071</v>
      </c>
      <c r="N208" s="5">
        <f t="shared" si="43"/>
        <v>8.54467964148065E-2</v>
      </c>
    </row>
    <row r="209" spans="1:14" ht="12" customHeight="1">
      <c r="A209" s="5">
        <v>50</v>
      </c>
      <c r="C209" s="11">
        <v>4100</v>
      </c>
      <c r="D209" s="5">
        <f t="shared" si="38"/>
        <v>-0.36249999999999999</v>
      </c>
      <c r="E209" s="5">
        <f t="shared" si="34"/>
        <v>6.7142857142857143E-2</v>
      </c>
      <c r="F209" s="7">
        <f t="shared" si="35"/>
        <v>13.00921875</v>
      </c>
      <c r="G209" s="5">
        <f t="shared" si="39"/>
        <v>2.162837394029582</v>
      </c>
      <c r="H209" s="6">
        <f t="shared" si="33"/>
        <v>36.5</v>
      </c>
      <c r="I209" s="5">
        <f t="shared" si="36"/>
        <v>2.6787929697596278</v>
      </c>
      <c r="J209" s="6">
        <f t="shared" si="37"/>
        <v>48.199216020573836</v>
      </c>
      <c r="K209" s="14">
        <f t="shared" si="40"/>
        <v>49.509218750000002</v>
      </c>
      <c r="L209" s="5">
        <f t="shared" si="41"/>
        <v>4.8416303637892097</v>
      </c>
      <c r="M209" s="14">
        <f t="shared" si="42"/>
        <v>3.9021588896083554</v>
      </c>
      <c r="N209" s="5">
        <f t="shared" si="43"/>
        <v>9.7792501801277354E-2</v>
      </c>
    </row>
    <row r="210" spans="1:14" ht="12" customHeight="1">
      <c r="A210" s="5">
        <v>41.25</v>
      </c>
      <c r="C210" s="11">
        <v>4120</v>
      </c>
      <c r="D210" s="5">
        <f t="shared" si="38"/>
        <v>-0.48749999999999999</v>
      </c>
      <c r="E210" s="5">
        <f t="shared" si="34"/>
        <v>5.4444444444444448E-2</v>
      </c>
      <c r="F210" s="7">
        <f t="shared" si="35"/>
        <v>23.527968749999999</v>
      </c>
      <c r="G210" s="5">
        <f t="shared" si="39"/>
        <v>3.163860211489899</v>
      </c>
      <c r="H210" s="6">
        <f t="shared" si="33"/>
        <v>24.842812500000001</v>
      </c>
      <c r="I210" s="5">
        <f t="shared" si="36"/>
        <v>2.0389041033008284</v>
      </c>
      <c r="J210" s="6">
        <f t="shared" si="37"/>
        <v>42.163027345978293</v>
      </c>
      <c r="K210" s="14">
        <f t="shared" si="40"/>
        <v>48.37078125</v>
      </c>
      <c r="L210" s="5">
        <f t="shared" si="41"/>
        <v>5.202764314790727</v>
      </c>
      <c r="M210" s="14">
        <f t="shared" si="42"/>
        <v>3.8788959382446682</v>
      </c>
      <c r="N210" s="5">
        <f t="shared" si="43"/>
        <v>0.10756006374800339</v>
      </c>
    </row>
    <row r="211" spans="1:14" ht="12" customHeight="1">
      <c r="A211" s="5">
        <v>30.5</v>
      </c>
      <c r="C211" s="11">
        <v>4140</v>
      </c>
      <c r="D211" s="5">
        <f t="shared" si="38"/>
        <v>-0.58750000000000002</v>
      </c>
      <c r="E211" s="5">
        <f t="shared" si="34"/>
        <v>4.7735849056603774E-2</v>
      </c>
      <c r="F211" s="7">
        <f t="shared" si="35"/>
        <v>34.170468750000005</v>
      </c>
      <c r="G211" s="5">
        <f t="shared" si="39"/>
        <v>4.0647463226010103</v>
      </c>
      <c r="H211" s="6">
        <f t="shared" si="33"/>
        <v>13.58165</v>
      </c>
      <c r="I211" s="5">
        <f t="shared" si="36"/>
        <v>1.3619278987937029</v>
      </c>
      <c r="J211" s="6">
        <f t="shared" si="37"/>
        <v>31.472766263316224</v>
      </c>
      <c r="K211" s="14">
        <f t="shared" si="40"/>
        <v>47.752118750000008</v>
      </c>
      <c r="L211" s="5">
        <f t="shared" si="41"/>
        <v>5.4266742213947134</v>
      </c>
      <c r="M211" s="14">
        <f t="shared" si="42"/>
        <v>3.8660234376700919</v>
      </c>
      <c r="N211" s="5">
        <f t="shared" si="43"/>
        <v>0.11364258515533852</v>
      </c>
    </row>
    <row r="212" spans="1:14" ht="12" customHeight="1">
      <c r="A212" s="5">
        <v>17.75</v>
      </c>
      <c r="C212" s="11">
        <v>4160</v>
      </c>
      <c r="D212" s="5">
        <f t="shared" si="38"/>
        <v>-0.6875</v>
      </c>
      <c r="E212" s="5">
        <f t="shared" si="34"/>
        <v>4.2786885245901643E-2</v>
      </c>
      <c r="F212" s="7">
        <f t="shared" si="35"/>
        <v>46.79296875</v>
      </c>
      <c r="G212" s="5">
        <f t="shared" si="39"/>
        <v>5.0505114865354361</v>
      </c>
      <c r="H212" s="6">
        <f t="shared" si="33"/>
        <v>4.5999124999999994</v>
      </c>
      <c r="I212" s="5">
        <f t="shared" si="36"/>
        <v>0.7284599825466247</v>
      </c>
      <c r="J212" s="6">
        <f t="shared" si="37"/>
        <v>18.941847765415922</v>
      </c>
      <c r="K212" s="14">
        <f t="shared" si="40"/>
        <v>51.392881250000002</v>
      </c>
      <c r="L212" s="5">
        <f t="shared" si="41"/>
        <v>5.7789714690820606</v>
      </c>
      <c r="M212" s="14">
        <f t="shared" si="42"/>
        <v>3.939499665787801</v>
      </c>
      <c r="N212" s="5">
        <f t="shared" si="43"/>
        <v>0.11244692510953665</v>
      </c>
    </row>
    <row r="213" spans="1:14" ht="12" customHeight="1">
      <c r="A213" s="5">
        <v>3</v>
      </c>
      <c r="C213" s="11">
        <v>4180</v>
      </c>
      <c r="D213" s="5">
        <f t="shared" si="38"/>
        <v>-0.7</v>
      </c>
      <c r="E213" s="5">
        <f t="shared" si="34"/>
        <v>4.2258064516129033E-2</v>
      </c>
      <c r="F213" s="7">
        <f t="shared" si="35"/>
        <v>48.509999999999991</v>
      </c>
      <c r="G213" s="5">
        <f t="shared" si="39"/>
        <v>5.1795945584881053</v>
      </c>
      <c r="H213" s="6">
        <f t="shared" si="33"/>
        <v>0.13140000000000002</v>
      </c>
      <c r="I213" s="5">
        <f t="shared" si="36"/>
        <v>0.41525996347031963</v>
      </c>
      <c r="J213" s="6">
        <f t="shared" si="37"/>
        <v>7.8635836457919739</v>
      </c>
      <c r="K213" s="14">
        <f t="shared" si="40"/>
        <v>48.64139999999999</v>
      </c>
      <c r="L213" s="5">
        <f t="shared" si="41"/>
        <v>5.5948545219584247</v>
      </c>
      <c r="M213" s="14">
        <f t="shared" si="42"/>
        <v>3.8844750201384288</v>
      </c>
      <c r="N213" s="5">
        <f t="shared" si="43"/>
        <v>0.1150224813010815</v>
      </c>
    </row>
    <row r="214" spans="1:14" ht="12" customHeight="1">
      <c r="A214" s="5">
        <v>-10.25</v>
      </c>
      <c r="C214" s="11">
        <v>4200</v>
      </c>
      <c r="D214" s="5">
        <f t="shared" si="38"/>
        <v>-0.66874999999999996</v>
      </c>
      <c r="E214" s="5">
        <f t="shared" si="34"/>
        <v>4.3613445378151261E-2</v>
      </c>
      <c r="F214" s="7">
        <f t="shared" si="35"/>
        <v>44.275429687499994</v>
      </c>
      <c r="G214" s="5">
        <f t="shared" si="39"/>
        <v>4.8593168287722275</v>
      </c>
      <c r="H214" s="6">
        <f t="shared" si="33"/>
        <v>1.5339125</v>
      </c>
      <c r="I214" s="5">
        <f t="shared" si="36"/>
        <v>0.46786673862755229</v>
      </c>
      <c r="J214" s="6">
        <f t="shared" si="37"/>
        <v>1.1444100616631079</v>
      </c>
      <c r="K214" s="14">
        <f t="shared" si="40"/>
        <v>45.809342187499993</v>
      </c>
      <c r="L214" s="5">
        <f t="shared" si="41"/>
        <v>5.3271835673997794</v>
      </c>
      <c r="M214" s="14">
        <f t="shared" si="42"/>
        <v>3.8244880482124906</v>
      </c>
      <c r="N214" s="5">
        <f t="shared" si="43"/>
        <v>0.11629033103324958</v>
      </c>
    </row>
    <row r="215" spans="1:14" ht="12" customHeight="1">
      <c r="A215" s="5">
        <v>-23.75</v>
      </c>
      <c r="C215" s="11">
        <v>4220</v>
      </c>
      <c r="D215" s="5">
        <f t="shared" si="38"/>
        <v>-0.63749999999999996</v>
      </c>
      <c r="E215" s="5">
        <f t="shared" si="34"/>
        <v>4.5087719298245614E-2</v>
      </c>
      <c r="F215" s="7">
        <f t="shared" si="35"/>
        <v>40.234218749999997</v>
      </c>
      <c r="G215" s="5">
        <f t="shared" si="39"/>
        <v>4.5471632085659213</v>
      </c>
      <c r="H215" s="6">
        <f t="shared" si="33"/>
        <v>8.2353124999999991</v>
      </c>
      <c r="I215" s="5">
        <f t="shared" si="36"/>
        <v>1.0017080343425937</v>
      </c>
      <c r="J215" s="6">
        <f t="shared" si="37"/>
        <v>0.54013477210180338</v>
      </c>
      <c r="K215" s="14">
        <f t="shared" si="40"/>
        <v>48.469531249999996</v>
      </c>
      <c r="L215" s="5">
        <f t="shared" si="41"/>
        <v>5.5488712429085147</v>
      </c>
      <c r="M215" s="14">
        <f t="shared" si="42"/>
        <v>3.8809353788800482</v>
      </c>
      <c r="N215" s="5">
        <f t="shared" si="43"/>
        <v>0.11448163619095275</v>
      </c>
    </row>
    <row r="216" spans="1:14" ht="12" customHeight="1">
      <c r="A216" s="5">
        <v>-35.75</v>
      </c>
      <c r="C216" s="11">
        <v>4240</v>
      </c>
      <c r="D216" s="5">
        <f t="shared" si="38"/>
        <v>-0.54374999999999996</v>
      </c>
      <c r="E216" s="5">
        <f t="shared" si="34"/>
        <v>5.0404040404040409E-2</v>
      </c>
      <c r="F216" s="7">
        <f t="shared" si="35"/>
        <v>29.270742187499994</v>
      </c>
      <c r="G216" s="5">
        <f t="shared" si="39"/>
        <v>3.6600079190340904</v>
      </c>
      <c r="H216" s="6">
        <f t="shared" si="33"/>
        <v>18.659712499999998</v>
      </c>
      <c r="I216" s="5">
        <f t="shared" si="36"/>
        <v>1.6772002188466637</v>
      </c>
      <c r="J216" s="6">
        <f t="shared" si="37"/>
        <v>6.195900857649117</v>
      </c>
      <c r="K216" s="14">
        <f t="shared" si="40"/>
        <v>47.930454687499989</v>
      </c>
      <c r="L216" s="5">
        <f t="shared" si="41"/>
        <v>5.3372081378807543</v>
      </c>
      <c r="M216" s="14">
        <f t="shared" si="42"/>
        <v>3.8697510996172588</v>
      </c>
      <c r="N216" s="5">
        <f t="shared" si="43"/>
        <v>0.11135317143721297</v>
      </c>
    </row>
    <row r="217" spans="1:14" ht="12" customHeight="1">
      <c r="A217" s="5">
        <v>-45.5</v>
      </c>
      <c r="C217" s="11">
        <v>4260</v>
      </c>
      <c r="D217" s="5">
        <f t="shared" si="38"/>
        <v>-0.42499999999999999</v>
      </c>
      <c r="E217" s="5">
        <f t="shared" si="34"/>
        <v>6.0000000000000005E-2</v>
      </c>
      <c r="F217" s="7">
        <f t="shared" si="35"/>
        <v>17.881874999999997</v>
      </c>
      <c r="G217" s="5">
        <f t="shared" si="39"/>
        <v>2.6453697601010098</v>
      </c>
      <c r="H217" s="6">
        <f t="shared" si="33"/>
        <v>30.225649999999998</v>
      </c>
      <c r="I217" s="5">
        <f t="shared" si="36"/>
        <v>2.3399173002400788</v>
      </c>
      <c r="J217" s="6">
        <f t="shared" si="37"/>
        <v>16.610396951465166</v>
      </c>
      <c r="K217" s="14">
        <f t="shared" si="40"/>
        <v>48.107524999999995</v>
      </c>
      <c r="L217" s="5">
        <f t="shared" si="41"/>
        <v>4.9852870603410882</v>
      </c>
      <c r="M217" s="14">
        <f t="shared" si="42"/>
        <v>3.8734386097819322</v>
      </c>
      <c r="N217" s="5">
        <f t="shared" si="43"/>
        <v>0.10362800955445305</v>
      </c>
    </row>
    <row r="218" spans="1:14" ht="12" customHeight="1">
      <c r="A218" s="5">
        <v>-52.75</v>
      </c>
      <c r="C218" s="11">
        <v>4280</v>
      </c>
      <c r="D218" s="5">
        <f t="shared" si="38"/>
        <v>-0.3</v>
      </c>
      <c r="E218" s="5">
        <f t="shared" si="34"/>
        <v>7.6666666666666661E-2</v>
      </c>
      <c r="F218" s="7">
        <f t="shared" si="35"/>
        <v>8.91</v>
      </c>
      <c r="G218" s="5">
        <f t="shared" si="39"/>
        <v>1.7187343434343436</v>
      </c>
      <c r="H218" s="6">
        <f t="shared" si="33"/>
        <v>40.625412499999996</v>
      </c>
      <c r="I218" s="5">
        <f t="shared" si="36"/>
        <v>2.8960077209441608</v>
      </c>
      <c r="J218" s="6">
        <f t="shared" si="37"/>
        <v>29.033099106113031</v>
      </c>
      <c r="K218" s="14">
        <f t="shared" si="40"/>
        <v>49.535412499999993</v>
      </c>
      <c r="L218" s="5">
        <f t="shared" si="41"/>
        <v>4.614742064378504</v>
      </c>
      <c r="M218" s="14">
        <f t="shared" si="42"/>
        <v>3.9026878178355613</v>
      </c>
      <c r="N218" s="5">
        <f t="shared" si="43"/>
        <v>9.3160465038592433E-2</v>
      </c>
    </row>
    <row r="219" spans="1:14" ht="12" customHeight="1">
      <c r="A219" s="5">
        <v>-57.5</v>
      </c>
      <c r="C219" s="11">
        <v>4300</v>
      </c>
      <c r="D219" s="5">
        <f t="shared" si="38"/>
        <v>-7.4999999999999997E-2</v>
      </c>
      <c r="E219" s="5">
        <f t="shared" si="34"/>
        <v>0.17666666666666667</v>
      </c>
      <c r="F219" s="7">
        <f t="shared" si="35"/>
        <v>0.55687500000000001</v>
      </c>
      <c r="G219" s="5">
        <f t="shared" si="39"/>
        <v>0.58139059343434352</v>
      </c>
      <c r="H219" s="6">
        <f t="shared" si="33"/>
        <v>48.271250000000002</v>
      </c>
      <c r="I219" s="5">
        <f t="shared" si="36"/>
        <v>3.2891752830295484</v>
      </c>
      <c r="J219" s="6">
        <f t="shared" si="37"/>
        <v>40.189439314870718</v>
      </c>
      <c r="K219" s="14">
        <f t="shared" si="40"/>
        <v>48.828125</v>
      </c>
      <c r="L219" s="5">
        <f t="shared" si="41"/>
        <v>3.8705658764638917</v>
      </c>
      <c r="M219" s="14">
        <f t="shared" si="42"/>
        <v>3.8883064788108301</v>
      </c>
      <c r="N219" s="5">
        <f t="shared" si="43"/>
        <v>7.9269189149980504E-2</v>
      </c>
    </row>
    <row r="220" spans="1:14" ht="12" customHeight="1">
      <c r="A220" s="5">
        <v>-55.75</v>
      </c>
      <c r="C220" s="11">
        <v>4320</v>
      </c>
      <c r="D220" s="5">
        <f t="shared" si="38"/>
        <v>0.17499999999999999</v>
      </c>
      <c r="E220" s="5">
        <f t="shared" si="34"/>
        <v>0.11</v>
      </c>
      <c r="F220" s="7">
        <f t="shared" si="35"/>
        <v>3.0318749999999994</v>
      </c>
      <c r="G220" s="5">
        <f t="shared" si="39"/>
        <v>0.96805726010101001</v>
      </c>
      <c r="H220" s="6">
        <f t="shared" si="33"/>
        <v>45.377712500000001</v>
      </c>
      <c r="I220" s="5">
        <f t="shared" si="36"/>
        <v>3.1416811248178371</v>
      </c>
      <c r="J220" s="6">
        <f t="shared" si="37"/>
        <v>47.142713987916352</v>
      </c>
      <c r="K220" s="14">
        <f t="shared" si="40"/>
        <v>48.409587500000001</v>
      </c>
      <c r="L220" s="5">
        <f t="shared" si="41"/>
        <v>4.1097383849188471</v>
      </c>
      <c r="M220" s="14">
        <f t="shared" si="42"/>
        <v>3.8796978829485571</v>
      </c>
      <c r="N220" s="5">
        <f t="shared" si="43"/>
        <v>8.4895133322894917E-2</v>
      </c>
    </row>
    <row r="221" spans="1:14" ht="12" customHeight="1">
      <c r="A221" s="5">
        <v>-50.5</v>
      </c>
      <c r="C221" s="11">
        <v>4340</v>
      </c>
      <c r="D221" s="5">
        <f t="shared" si="38"/>
        <v>0.35625000000000001</v>
      </c>
      <c r="E221" s="5">
        <f t="shared" si="34"/>
        <v>6.7971014492753626E-2</v>
      </c>
      <c r="F221" s="7">
        <f t="shared" si="35"/>
        <v>12.564492187500001</v>
      </c>
      <c r="G221" s="5">
        <f t="shared" si="39"/>
        <v>2.1166445846028221</v>
      </c>
      <c r="H221" s="6">
        <f t="shared" si="33"/>
        <v>37.233650000000004</v>
      </c>
      <c r="I221" s="5">
        <f t="shared" si="36"/>
        <v>2.7177169572397899</v>
      </c>
      <c r="J221" s="6">
        <f t="shared" si="37"/>
        <v>48.065868735959199</v>
      </c>
      <c r="K221" s="14">
        <f t="shared" si="40"/>
        <v>49.798142187500005</v>
      </c>
      <c r="L221" s="5">
        <f t="shared" si="41"/>
        <v>4.834361541842612</v>
      </c>
      <c r="M221" s="14">
        <f t="shared" si="42"/>
        <v>3.9079776778628532</v>
      </c>
      <c r="N221" s="5">
        <f t="shared" si="43"/>
        <v>9.7079154552398156E-2</v>
      </c>
    </row>
    <row r="222" spans="1:14" ht="12" customHeight="1">
      <c r="A222" s="5">
        <v>-41.5</v>
      </c>
      <c r="C222" s="11">
        <v>4360</v>
      </c>
      <c r="D222" s="5">
        <f t="shared" si="38"/>
        <v>0.50624999999999998</v>
      </c>
      <c r="E222" s="5">
        <f t="shared" si="34"/>
        <v>5.3010752688172048E-2</v>
      </c>
      <c r="F222" s="7">
        <f t="shared" si="35"/>
        <v>25.372617187500001</v>
      </c>
      <c r="G222" s="5">
        <f t="shared" si="39"/>
        <v>3.3261808194088065</v>
      </c>
      <c r="H222" s="6">
        <f t="shared" si="33"/>
        <v>25.144849999999998</v>
      </c>
      <c r="I222" s="5">
        <f t="shared" si="36"/>
        <v>2.0560950683392334</v>
      </c>
      <c r="J222" s="6">
        <f t="shared" si="37"/>
        <v>42.720331370989065</v>
      </c>
      <c r="K222" s="14">
        <f t="shared" si="40"/>
        <v>50.517467187500003</v>
      </c>
      <c r="L222" s="5">
        <f t="shared" si="41"/>
        <v>5.3822758877480403</v>
      </c>
      <c r="M222" s="14">
        <f t="shared" si="42"/>
        <v>3.9223191613779118</v>
      </c>
      <c r="N222" s="5">
        <f t="shared" si="43"/>
        <v>0.10654286897977787</v>
      </c>
    </row>
    <row r="223" spans="1:14" ht="12" customHeight="1">
      <c r="A223" s="5">
        <v>-30.25</v>
      </c>
      <c r="C223" s="11">
        <v>4380</v>
      </c>
      <c r="D223" s="5">
        <f t="shared" si="38"/>
        <v>0.58750000000000002</v>
      </c>
      <c r="E223" s="5">
        <f t="shared" si="34"/>
        <v>4.7735849056603774E-2</v>
      </c>
      <c r="F223" s="7">
        <f t="shared" si="35"/>
        <v>34.170468750000005</v>
      </c>
      <c r="G223" s="5">
        <f t="shared" si="39"/>
        <v>4.0647463226010103</v>
      </c>
      <c r="H223" s="6">
        <f t="shared" si="33"/>
        <v>13.3599125</v>
      </c>
      <c r="I223" s="5">
        <f t="shared" si="36"/>
        <v>1.3476635154753323</v>
      </c>
      <c r="J223" s="6">
        <f t="shared" si="37"/>
        <v>32.51640409630992</v>
      </c>
      <c r="K223" s="14">
        <f t="shared" si="40"/>
        <v>47.530381250000005</v>
      </c>
      <c r="L223" s="5">
        <f t="shared" si="41"/>
        <v>5.4124098380763428</v>
      </c>
      <c r="M223" s="14">
        <f t="shared" si="42"/>
        <v>3.861369111843485</v>
      </c>
      <c r="N223" s="5">
        <f t="shared" si="43"/>
        <v>0.11387263673750445</v>
      </c>
    </row>
    <row r="224" spans="1:14" ht="12" customHeight="1">
      <c r="A224" s="5">
        <v>-18</v>
      </c>
      <c r="C224" s="11">
        <v>4400</v>
      </c>
      <c r="D224" s="5">
        <f t="shared" si="38"/>
        <v>0.65625</v>
      </c>
      <c r="E224" s="5">
        <f t="shared" si="34"/>
        <v>4.4188034188034193E-2</v>
      </c>
      <c r="F224" s="7">
        <f t="shared" si="35"/>
        <v>42.6357421875</v>
      </c>
      <c r="G224" s="5">
        <f t="shared" si="39"/>
        <v>4.7334778296790017</v>
      </c>
      <c r="H224" s="6">
        <f t="shared" si="33"/>
        <v>4.7303999999999995</v>
      </c>
      <c r="I224" s="5">
        <f t="shared" si="36"/>
        <v>0.73885901108936713</v>
      </c>
      <c r="J224" s="6">
        <f t="shared" si="37"/>
        <v>20.139951327305461</v>
      </c>
      <c r="K224" s="14">
        <f t="shared" si="40"/>
        <v>47.366142187500003</v>
      </c>
      <c r="L224" s="5">
        <f t="shared" si="41"/>
        <v>5.472336840768369</v>
      </c>
      <c r="M224" s="14">
        <f t="shared" si="42"/>
        <v>3.8579076736255771</v>
      </c>
      <c r="N224" s="5">
        <f t="shared" si="43"/>
        <v>0.11553266928739928</v>
      </c>
    </row>
    <row r="225" spans="1:14" ht="12" customHeight="1">
      <c r="A225" s="5">
        <v>-4</v>
      </c>
      <c r="C225" s="11">
        <v>4420</v>
      </c>
      <c r="D225" s="5">
        <f t="shared" si="38"/>
        <v>0.7</v>
      </c>
      <c r="E225" s="5">
        <f t="shared" si="34"/>
        <v>4.2258064516129033E-2</v>
      </c>
      <c r="F225" s="7">
        <f t="shared" si="35"/>
        <v>48.509999999999991</v>
      </c>
      <c r="G225" s="5">
        <f t="shared" si="39"/>
        <v>5.1795945584881053</v>
      </c>
      <c r="H225" s="6">
        <f t="shared" si="33"/>
        <v>0.2336</v>
      </c>
      <c r="I225" s="5">
        <f t="shared" si="36"/>
        <v>0.39402777299412917</v>
      </c>
      <c r="J225" s="6">
        <f t="shared" si="37"/>
        <v>8.8441961733443204</v>
      </c>
      <c r="K225" s="14">
        <f t="shared" si="40"/>
        <v>48.743599999999994</v>
      </c>
      <c r="L225" s="5">
        <f t="shared" si="41"/>
        <v>5.5736223314822348</v>
      </c>
      <c r="M225" s="14">
        <f t="shared" si="42"/>
        <v>3.886573906774331</v>
      </c>
      <c r="N225" s="5">
        <f t="shared" si="43"/>
        <v>0.1143457260334123</v>
      </c>
    </row>
    <row r="226" spans="1:14" ht="12" customHeight="1">
      <c r="A226" s="5">
        <v>10</v>
      </c>
      <c r="C226" s="11">
        <v>4440</v>
      </c>
      <c r="D226" s="5">
        <f t="shared" si="38"/>
        <v>0.65</v>
      </c>
      <c r="E226" s="5">
        <f t="shared" si="34"/>
        <v>4.4482758620689657E-2</v>
      </c>
      <c r="F226" s="7">
        <f t="shared" si="35"/>
        <v>41.827500000000008</v>
      </c>
      <c r="G226" s="5">
        <f t="shared" si="39"/>
        <v>4.6710466997561833</v>
      </c>
      <c r="H226" s="6">
        <f t="shared" si="33"/>
        <v>1.46</v>
      </c>
      <c r="I226" s="5">
        <f t="shared" si="36"/>
        <v>0.46136016859852474</v>
      </c>
      <c r="J226" s="6">
        <f t="shared" si="37"/>
        <v>1.5933611729592354</v>
      </c>
      <c r="K226" s="14">
        <f t="shared" si="40"/>
        <v>43.287500000000009</v>
      </c>
      <c r="L226" s="5">
        <f t="shared" si="41"/>
        <v>5.1324068683547077</v>
      </c>
      <c r="M226" s="14">
        <f t="shared" si="42"/>
        <v>3.7678639097285407</v>
      </c>
      <c r="N226" s="5">
        <f t="shared" si="43"/>
        <v>0.11856556438590139</v>
      </c>
    </row>
    <row r="227" spans="1:14" ht="12" customHeight="1">
      <c r="A227" s="5">
        <v>22</v>
      </c>
      <c r="C227" s="11">
        <v>4460</v>
      </c>
      <c r="D227" s="5">
        <f t="shared" si="38"/>
        <v>0.63749999999999996</v>
      </c>
      <c r="E227" s="5">
        <f t="shared" si="34"/>
        <v>4.5087719298245614E-2</v>
      </c>
      <c r="F227" s="7">
        <f t="shared" si="35"/>
        <v>40.234218749999997</v>
      </c>
      <c r="G227" s="5">
        <f t="shared" si="39"/>
        <v>4.5471632085659213</v>
      </c>
      <c r="H227" s="6">
        <f t="shared" si="33"/>
        <v>7.0663999999999998</v>
      </c>
      <c r="I227" s="5">
        <f t="shared" si="36"/>
        <v>0.91713863013698627</v>
      </c>
      <c r="J227" s="6">
        <f t="shared" si="37"/>
        <v>0.28357448240170607</v>
      </c>
      <c r="K227" s="14">
        <f t="shared" si="40"/>
        <v>47.300618749999998</v>
      </c>
      <c r="L227" s="5">
        <f t="shared" si="41"/>
        <v>5.4643018387029079</v>
      </c>
      <c r="M227" s="14">
        <f t="shared" si="42"/>
        <v>3.8565233768076754</v>
      </c>
      <c r="N227" s="5">
        <f t="shared" si="43"/>
        <v>0.11552284056966819</v>
      </c>
    </row>
    <row r="228" spans="1:14" ht="12" customHeight="1">
      <c r="A228" s="5">
        <v>35.5</v>
      </c>
      <c r="C228" s="11">
        <v>4480</v>
      </c>
      <c r="D228" s="5">
        <f t="shared" si="38"/>
        <v>0.56874999999999998</v>
      </c>
      <c r="E228" s="5">
        <f t="shared" si="34"/>
        <v>4.8834951456310678E-2</v>
      </c>
      <c r="F228" s="7">
        <f t="shared" si="35"/>
        <v>32.024179687499995</v>
      </c>
      <c r="G228" s="5">
        <f t="shared" si="39"/>
        <v>3.8892877933230965</v>
      </c>
      <c r="H228" s="6">
        <f t="shared" si="33"/>
        <v>18.399649999999998</v>
      </c>
      <c r="I228" s="5">
        <f t="shared" si="36"/>
        <v>1.6615156561110123</v>
      </c>
      <c r="J228" s="6">
        <f t="shared" si="37"/>
        <v>5.2458107057403591</v>
      </c>
      <c r="K228" s="14">
        <f t="shared" si="40"/>
        <v>50.423829687499989</v>
      </c>
      <c r="L228" s="5">
        <f t="shared" si="41"/>
        <v>5.5508034494341087</v>
      </c>
      <c r="M228" s="14">
        <f t="shared" si="42"/>
        <v>3.9204638745972193</v>
      </c>
      <c r="N228" s="5">
        <f t="shared" si="43"/>
        <v>0.11008294062222225</v>
      </c>
    </row>
    <row r="229" spans="1:14" ht="12" customHeight="1">
      <c r="A229" s="5">
        <v>44.75</v>
      </c>
      <c r="C229" s="11">
        <v>4500</v>
      </c>
      <c r="D229" s="5">
        <f t="shared" si="38"/>
        <v>0.43125000000000002</v>
      </c>
      <c r="E229" s="5">
        <f t="shared" si="34"/>
        <v>5.9382716049382715E-2</v>
      </c>
      <c r="F229" s="7">
        <f t="shared" si="35"/>
        <v>18.411679687500001</v>
      </c>
      <c r="G229" s="5">
        <f t="shared" si="39"/>
        <v>2.6956308953247756</v>
      </c>
      <c r="H229" s="6">
        <f t="shared" si="33"/>
        <v>29.237412499999998</v>
      </c>
      <c r="I229" s="5">
        <f t="shared" si="36"/>
        <v>2.2854478618123788</v>
      </c>
      <c r="J229" s="6">
        <f t="shared" si="37"/>
        <v>15.161164575769341</v>
      </c>
      <c r="K229" s="14">
        <f t="shared" si="40"/>
        <v>47.649092187500003</v>
      </c>
      <c r="L229" s="5">
        <f t="shared" si="41"/>
        <v>4.9810787571371549</v>
      </c>
      <c r="M229" s="14">
        <f t="shared" si="42"/>
        <v>3.8638635782398167</v>
      </c>
      <c r="N229" s="5">
        <f t="shared" si="43"/>
        <v>0.10453669794036209</v>
      </c>
    </row>
    <row r="230" spans="1:14" ht="12" customHeight="1">
      <c r="A230" s="5">
        <v>52.75</v>
      </c>
      <c r="C230" s="11">
        <v>4520</v>
      </c>
      <c r="D230" s="5">
        <f t="shared" si="38"/>
        <v>0.30625000000000002</v>
      </c>
      <c r="E230" s="5">
        <f t="shared" si="34"/>
        <v>7.5573770491803277E-2</v>
      </c>
      <c r="F230" s="7">
        <f t="shared" si="35"/>
        <v>9.2851171875000027</v>
      </c>
      <c r="G230" s="5">
        <f t="shared" si="39"/>
        <v>1.7613114160948631</v>
      </c>
      <c r="H230" s="6">
        <f t="shared" si="33"/>
        <v>40.625412499999996</v>
      </c>
      <c r="I230" s="5">
        <f t="shared" si="36"/>
        <v>2.8960077209441608</v>
      </c>
      <c r="J230" s="6">
        <f t="shared" si="37"/>
        <v>27.410129370744471</v>
      </c>
      <c r="K230" s="14">
        <f t="shared" si="40"/>
        <v>49.910529687500002</v>
      </c>
      <c r="L230" s="5">
        <f t="shared" si="41"/>
        <v>4.6573191370390239</v>
      </c>
      <c r="M230" s="14">
        <f t="shared" si="42"/>
        <v>3.9102319962783376</v>
      </c>
      <c r="N230" s="5">
        <f t="shared" si="43"/>
        <v>9.3313358247236564E-2</v>
      </c>
    </row>
    <row r="231" spans="1:14" ht="12" customHeight="1">
      <c r="A231" s="5">
        <v>57</v>
      </c>
      <c r="C231" s="11">
        <v>4540</v>
      </c>
      <c r="D231" s="5">
        <f t="shared" si="38"/>
        <v>0.13125000000000001</v>
      </c>
      <c r="E231" s="5">
        <f t="shared" si="34"/>
        <v>0.13121212121212122</v>
      </c>
      <c r="F231" s="7">
        <f t="shared" si="35"/>
        <v>1.7054296875000001</v>
      </c>
      <c r="G231" s="5">
        <f t="shared" si="39"/>
        <v>0.76435220565025264</v>
      </c>
      <c r="H231" s="6">
        <f t="shared" si="33"/>
        <v>47.435400000000001</v>
      </c>
      <c r="I231" s="5">
        <f t="shared" si="36"/>
        <v>3.2467199634703197</v>
      </c>
      <c r="J231" s="6">
        <f t="shared" si="37"/>
        <v>38.763386906605625</v>
      </c>
      <c r="K231" s="14">
        <f t="shared" si="40"/>
        <v>49.140829687500002</v>
      </c>
      <c r="L231" s="5">
        <f t="shared" si="41"/>
        <v>4.0110721691205722</v>
      </c>
      <c r="M231" s="14">
        <f t="shared" si="42"/>
        <v>3.8946902511080066</v>
      </c>
      <c r="N231" s="5">
        <f t="shared" si="43"/>
        <v>8.1624022114158007E-2</v>
      </c>
    </row>
    <row r="232" spans="1:14" ht="12" customHeight="1">
      <c r="A232" s="5">
        <v>58</v>
      </c>
      <c r="C232" s="11">
        <v>4560</v>
      </c>
      <c r="D232" s="5">
        <f t="shared" si="38"/>
        <v>-3.125E-2</v>
      </c>
      <c r="E232" s="5">
        <f t="shared" si="34"/>
        <v>0.24529411764705883</v>
      </c>
      <c r="F232" s="7">
        <f t="shared" si="35"/>
        <v>9.66796875E-2</v>
      </c>
      <c r="G232" s="5">
        <f t="shared" si="39"/>
        <v>0.56006252204953944</v>
      </c>
      <c r="H232" s="6">
        <f t="shared" si="33"/>
        <v>49.114400000000003</v>
      </c>
      <c r="I232" s="5">
        <f t="shared" si="36"/>
        <v>3.3318817121041997</v>
      </c>
      <c r="J232" s="6">
        <f t="shared" si="37"/>
        <v>46.231943079823104</v>
      </c>
      <c r="K232" s="14">
        <f t="shared" si="40"/>
        <v>49.211079687500003</v>
      </c>
      <c r="L232" s="5">
        <f t="shared" si="41"/>
        <v>3.8919442341537391</v>
      </c>
      <c r="M232" s="14">
        <f t="shared" si="42"/>
        <v>3.8961187950456533</v>
      </c>
      <c r="N232" s="5">
        <f t="shared" si="43"/>
        <v>7.9086747514347328E-2</v>
      </c>
    </row>
    <row r="233" spans="1:14" ht="12" customHeight="1">
      <c r="A233" s="5">
        <v>55.75</v>
      </c>
      <c r="C233" s="11">
        <v>4580</v>
      </c>
      <c r="D233" s="5">
        <f t="shared" si="38"/>
        <v>-0.19375000000000001</v>
      </c>
      <c r="E233" s="5">
        <f t="shared" si="34"/>
        <v>0.10302325581395348</v>
      </c>
      <c r="F233" s="7">
        <f t="shared" si="35"/>
        <v>3.7163671875000004</v>
      </c>
      <c r="G233" s="5">
        <f t="shared" si="39"/>
        <v>1.066594751016708</v>
      </c>
      <c r="H233" s="6">
        <f t="shared" si="33"/>
        <v>45.377712500000001</v>
      </c>
      <c r="I233" s="5">
        <f t="shared" si="36"/>
        <v>3.1416811248178371</v>
      </c>
      <c r="J233" s="6">
        <f t="shared" si="37"/>
        <v>47.852807922360427</v>
      </c>
      <c r="K233" s="14">
        <f t="shared" si="40"/>
        <v>49.094079687499999</v>
      </c>
      <c r="L233" s="5">
        <f t="shared" si="41"/>
        <v>4.2082758758345449</v>
      </c>
      <c r="M233" s="14">
        <f t="shared" si="42"/>
        <v>3.8937384509012007</v>
      </c>
      <c r="N233" s="5">
        <f t="shared" si="43"/>
        <v>8.5718601970372149E-2</v>
      </c>
    </row>
    <row r="234" spans="1:14" ht="12" customHeight="1">
      <c r="A234" s="5">
        <v>50.25</v>
      </c>
      <c r="C234" s="11">
        <v>4600</v>
      </c>
      <c r="D234" s="5">
        <f t="shared" si="38"/>
        <v>-0.36249999999999999</v>
      </c>
      <c r="E234" s="5">
        <f t="shared" si="34"/>
        <v>6.7142857142857143E-2</v>
      </c>
      <c r="F234" s="7">
        <f t="shared" si="35"/>
        <v>13.00921875</v>
      </c>
      <c r="G234" s="5">
        <f t="shared" si="39"/>
        <v>2.162837394029582</v>
      </c>
      <c r="H234" s="6">
        <f t="shared" si="33"/>
        <v>36.8659125</v>
      </c>
      <c r="I234" s="5">
        <f t="shared" si="36"/>
        <v>2.6982232768506016</v>
      </c>
      <c r="J234" s="6">
        <f t="shared" si="37"/>
        <v>43.203700029315222</v>
      </c>
      <c r="K234" s="14">
        <f t="shared" si="40"/>
        <v>49.875131250000003</v>
      </c>
      <c r="L234" s="5">
        <f t="shared" si="41"/>
        <v>4.8610606708801836</v>
      </c>
      <c r="M234" s="14">
        <f t="shared" si="42"/>
        <v>3.9095225067855122</v>
      </c>
      <c r="N234" s="5">
        <f t="shared" si="43"/>
        <v>9.746461912078043E-2</v>
      </c>
    </row>
    <row r="235" spans="1:14" ht="12" customHeight="1">
      <c r="A235" s="5">
        <v>41.25</v>
      </c>
      <c r="C235" s="11">
        <v>4620</v>
      </c>
      <c r="D235" s="5">
        <f t="shared" si="38"/>
        <v>-0.49375000000000002</v>
      </c>
      <c r="E235" s="5">
        <f t="shared" si="34"/>
        <v>5.3956043956043961E-2</v>
      </c>
      <c r="F235" s="7">
        <f t="shared" si="35"/>
        <v>24.135117187500001</v>
      </c>
      <c r="G235" s="5">
        <f t="shared" si="39"/>
        <v>3.2176242200941423</v>
      </c>
      <c r="H235" s="6">
        <f t="shared" si="33"/>
        <v>24.842812500000001</v>
      </c>
      <c r="I235" s="5">
        <f t="shared" si="36"/>
        <v>2.0389041033008284</v>
      </c>
      <c r="J235" s="6">
        <f t="shared" si="37"/>
        <v>33.511820524979292</v>
      </c>
      <c r="K235" s="14">
        <f t="shared" si="40"/>
        <v>48.977929687500001</v>
      </c>
      <c r="L235" s="5">
        <f t="shared" si="41"/>
        <v>5.2565283233949707</v>
      </c>
      <c r="M235" s="14">
        <f t="shared" si="42"/>
        <v>3.8913697821027116</v>
      </c>
      <c r="N235" s="5">
        <f t="shared" si="43"/>
        <v>0.10732442871582884</v>
      </c>
    </row>
    <row r="236" spans="1:14" ht="12" customHeight="1">
      <c r="A236" s="5">
        <v>30.5</v>
      </c>
      <c r="C236" s="11">
        <v>4640</v>
      </c>
      <c r="D236" s="5">
        <f t="shared" si="38"/>
        <v>-0.59375</v>
      </c>
      <c r="E236" s="5">
        <f t="shared" si="34"/>
        <v>4.7383177570093457E-2</v>
      </c>
      <c r="F236" s="7">
        <f t="shared" si="35"/>
        <v>34.9013671875</v>
      </c>
      <c r="G236" s="5">
        <f t="shared" si="39"/>
        <v>4.1238954573848883</v>
      </c>
      <c r="H236" s="6">
        <f t="shared" si="33"/>
        <v>13.58165</v>
      </c>
      <c r="I236" s="5">
        <f t="shared" si="36"/>
        <v>1.3619278987937029</v>
      </c>
      <c r="J236" s="6">
        <f t="shared" si="37"/>
        <v>21.32869125891304</v>
      </c>
      <c r="K236" s="14">
        <f t="shared" si="40"/>
        <v>48.483017187499996</v>
      </c>
      <c r="L236" s="5">
        <f t="shared" si="41"/>
        <v>5.4858233561785914</v>
      </c>
      <c r="M236" s="14">
        <f t="shared" si="42"/>
        <v>3.8812135755402561</v>
      </c>
      <c r="N236" s="5">
        <f t="shared" si="43"/>
        <v>0.11314938043074099</v>
      </c>
    </row>
    <row r="237" spans="1:14" ht="12" customHeight="1">
      <c r="A237" s="5">
        <v>17.5</v>
      </c>
      <c r="C237" s="11">
        <v>4660</v>
      </c>
      <c r="D237" s="5">
        <f t="shared" si="38"/>
        <v>-0.66249999999999998</v>
      </c>
      <c r="E237" s="5">
        <f t="shared" si="34"/>
        <v>4.3898305084745765E-2</v>
      </c>
      <c r="F237" s="7">
        <f t="shared" si="35"/>
        <v>43.451718749999998</v>
      </c>
      <c r="G237" s="5">
        <f t="shared" si="39"/>
        <v>4.7962346700586371</v>
      </c>
      <c r="H237" s="6">
        <f t="shared" si="33"/>
        <v>4.4712500000000004</v>
      </c>
      <c r="I237" s="5">
        <f t="shared" si="36"/>
        <v>0.71815411794186435</v>
      </c>
      <c r="J237" s="6">
        <f t="shared" si="37"/>
        <v>9.8572081890156724</v>
      </c>
      <c r="K237" s="14">
        <f t="shared" si="40"/>
        <v>47.922968749999995</v>
      </c>
      <c r="L237" s="5">
        <f t="shared" si="41"/>
        <v>5.5143887880005016</v>
      </c>
      <c r="M237" s="14">
        <f t="shared" si="42"/>
        <v>3.8695949041002549</v>
      </c>
      <c r="N237" s="5">
        <f t="shared" si="43"/>
        <v>0.11506776253298169</v>
      </c>
    </row>
    <row r="238" spans="1:14" ht="12" customHeight="1">
      <c r="A238" s="5">
        <v>4</v>
      </c>
      <c r="C238" s="11">
        <v>4680</v>
      </c>
      <c r="D238" s="5">
        <f t="shared" si="38"/>
        <v>-0.68125000000000002</v>
      </c>
      <c r="E238" s="5">
        <f t="shared" si="34"/>
        <v>4.3057851239669424E-2</v>
      </c>
      <c r="F238" s="7">
        <f t="shared" si="35"/>
        <v>45.946054687500002</v>
      </c>
      <c r="G238" s="5">
        <f t="shared" si="39"/>
        <v>4.9864555975235305</v>
      </c>
      <c r="H238" s="6">
        <f t="shared" si="33"/>
        <v>0.2336</v>
      </c>
      <c r="I238" s="5">
        <f t="shared" si="36"/>
        <v>0.39402777299412917</v>
      </c>
      <c r="J238" s="6">
        <f t="shared" si="37"/>
        <v>2.1083928562742584</v>
      </c>
      <c r="K238" s="14">
        <f t="shared" si="40"/>
        <v>46.179654687500005</v>
      </c>
      <c r="L238" s="5">
        <f t="shared" si="41"/>
        <v>5.38048337051766</v>
      </c>
      <c r="M238" s="14">
        <f t="shared" si="42"/>
        <v>3.8325393263648282</v>
      </c>
      <c r="N238" s="5">
        <f t="shared" si="43"/>
        <v>0.11651198795070374</v>
      </c>
    </row>
    <row r="239" spans="1:14" ht="12" customHeight="1">
      <c r="A239" s="5">
        <v>-9.75</v>
      </c>
      <c r="C239" s="11">
        <v>4700</v>
      </c>
      <c r="D239" s="5">
        <f t="shared" si="38"/>
        <v>-0.67500000000000004</v>
      </c>
      <c r="E239" s="5">
        <f t="shared" si="34"/>
        <v>4.3333333333333335E-2</v>
      </c>
      <c r="F239" s="7">
        <f t="shared" si="35"/>
        <v>45.106875000000002</v>
      </c>
      <c r="G239" s="5">
        <f t="shared" si="39"/>
        <v>4.9227239267676763</v>
      </c>
      <c r="H239" s="6">
        <f t="shared" si="33"/>
        <v>1.3879124999999999</v>
      </c>
      <c r="I239" s="5">
        <f t="shared" si="36"/>
        <v>0.45504388994090778</v>
      </c>
      <c r="J239" s="6">
        <f t="shared" si="37"/>
        <v>0.10984805209989856</v>
      </c>
      <c r="K239" s="14">
        <f t="shared" si="40"/>
        <v>46.494787500000001</v>
      </c>
      <c r="L239" s="5">
        <f t="shared" si="41"/>
        <v>5.3777678167085838</v>
      </c>
      <c r="M239" s="14">
        <f t="shared" si="42"/>
        <v>3.8393402095358042</v>
      </c>
      <c r="N239" s="5">
        <f t="shared" si="43"/>
        <v>0.11566388633798108</v>
      </c>
    </row>
    <row r="240" spans="1:14" ht="12" customHeight="1">
      <c r="A240" s="5">
        <v>-23</v>
      </c>
      <c r="C240" s="11">
        <v>4720</v>
      </c>
      <c r="D240" s="5">
        <f t="shared" si="38"/>
        <v>-0.65</v>
      </c>
      <c r="E240" s="5">
        <f t="shared" si="34"/>
        <v>4.4482758620689657E-2</v>
      </c>
      <c r="F240" s="7">
        <f t="shared" si="35"/>
        <v>41.827500000000008</v>
      </c>
      <c r="G240" s="5">
        <f t="shared" si="39"/>
        <v>4.6710466997561833</v>
      </c>
      <c r="H240" s="6">
        <f t="shared" si="33"/>
        <v>7.7233999999999998</v>
      </c>
      <c r="I240" s="5">
        <f t="shared" si="36"/>
        <v>0.96499739936775553</v>
      </c>
      <c r="J240" s="6">
        <f t="shared" si="37"/>
        <v>4.373998822269666</v>
      </c>
      <c r="K240" s="14">
        <f t="shared" si="40"/>
        <v>49.550900000000006</v>
      </c>
      <c r="L240" s="5">
        <f t="shared" si="41"/>
        <v>5.6360440991239384</v>
      </c>
      <c r="M240" s="14">
        <f t="shared" si="42"/>
        <v>3.9030004240822844</v>
      </c>
      <c r="N240" s="5">
        <f t="shared" si="43"/>
        <v>0.11374251727262144</v>
      </c>
    </row>
    <row r="241" spans="1:14" ht="12" customHeight="1">
      <c r="A241" s="5">
        <v>-35.75</v>
      </c>
      <c r="C241" s="11">
        <v>4740</v>
      </c>
      <c r="D241" s="5">
        <f t="shared" si="38"/>
        <v>-0.53125</v>
      </c>
      <c r="E241" s="5">
        <f t="shared" si="34"/>
        <v>5.1237113402061857E-2</v>
      </c>
      <c r="F241" s="7">
        <f t="shared" si="35"/>
        <v>27.9404296875</v>
      </c>
      <c r="G241" s="5">
        <f t="shared" si="39"/>
        <v>3.5473800250816798</v>
      </c>
      <c r="H241" s="6">
        <f t="shared" si="33"/>
        <v>18.659712499999998</v>
      </c>
      <c r="I241" s="5">
        <f t="shared" si="36"/>
        <v>1.6772002188466637</v>
      </c>
      <c r="J241" s="6">
        <f t="shared" si="37"/>
        <v>13.76557512327668</v>
      </c>
      <c r="K241" s="14">
        <f t="shared" si="40"/>
        <v>46.600142187499998</v>
      </c>
      <c r="L241" s="5">
        <f t="shared" si="41"/>
        <v>5.2245802439283437</v>
      </c>
      <c r="M241" s="14">
        <f t="shared" si="42"/>
        <v>3.8416035923608507</v>
      </c>
      <c r="N241" s="5">
        <f t="shared" si="43"/>
        <v>0.11211511378885412</v>
      </c>
    </row>
    <row r="242" spans="1:14" ht="12" customHeight="1">
      <c r="A242" s="5">
        <v>-44.25</v>
      </c>
      <c r="C242" s="11">
        <v>4760</v>
      </c>
      <c r="D242" s="5">
        <f t="shared" si="38"/>
        <v>-0.41875000000000001</v>
      </c>
      <c r="E242" s="5">
        <f t="shared" si="34"/>
        <v>6.0632911392405064E-2</v>
      </c>
      <c r="F242" s="7">
        <f t="shared" si="35"/>
        <v>17.359804687499999</v>
      </c>
      <c r="G242" s="5">
        <f t="shared" si="39"/>
        <v>2.5954674410741116</v>
      </c>
      <c r="H242" s="6">
        <f t="shared" si="33"/>
        <v>28.587712499999999</v>
      </c>
      <c r="I242" s="5">
        <f t="shared" si="36"/>
        <v>2.2494553272269333</v>
      </c>
      <c r="J242" s="6">
        <f t="shared" si="37"/>
        <v>25.802595270321675</v>
      </c>
      <c r="K242" s="14">
        <f t="shared" si="40"/>
        <v>45.947517187499997</v>
      </c>
      <c r="L242" s="5">
        <f t="shared" si="41"/>
        <v>4.8449227683010445</v>
      </c>
      <c r="M242" s="14">
        <f t="shared" si="42"/>
        <v>3.8274998144256522</v>
      </c>
      <c r="N242" s="5">
        <f t="shared" si="43"/>
        <v>0.10544471311758068</v>
      </c>
    </row>
    <row r="243" spans="1:14" ht="12" customHeight="1">
      <c r="A243" s="5">
        <v>-52.5</v>
      </c>
      <c r="C243" s="11">
        <v>4780</v>
      </c>
      <c r="D243" s="5">
        <f t="shared" si="38"/>
        <v>-0.3125</v>
      </c>
      <c r="E243" s="5">
        <f t="shared" si="34"/>
        <v>7.4516129032258058E-2</v>
      </c>
      <c r="F243" s="7">
        <f t="shared" si="35"/>
        <v>9.66796875</v>
      </c>
      <c r="G243" s="5">
        <f t="shared" si="39"/>
        <v>1.8043084193752037</v>
      </c>
      <c r="H243" s="6">
        <f t="shared" si="33"/>
        <v>40.241250000000001</v>
      </c>
      <c r="I243" s="5">
        <f t="shared" si="36"/>
        <v>2.8759448013081572</v>
      </c>
      <c r="J243" s="6">
        <f t="shared" si="37"/>
        <v>37.311058201030896</v>
      </c>
      <c r="K243" s="14">
        <f t="shared" si="40"/>
        <v>49.909218750000001</v>
      </c>
      <c r="L243" s="5">
        <f t="shared" si="41"/>
        <v>4.6802532206833609</v>
      </c>
      <c r="M243" s="14">
        <f t="shared" si="42"/>
        <v>3.9102057301832893</v>
      </c>
      <c r="N243" s="5">
        <f t="shared" si="43"/>
        <v>9.3775325238553461E-2</v>
      </c>
    </row>
    <row r="244" spans="1:14" ht="12" customHeight="1">
      <c r="A244" s="5">
        <v>-56.75</v>
      </c>
      <c r="C244" s="11">
        <v>4800</v>
      </c>
      <c r="D244" s="5">
        <f t="shared" si="38"/>
        <v>-6.25E-2</v>
      </c>
      <c r="E244" s="5">
        <f t="shared" si="34"/>
        <v>0.19181818181818183</v>
      </c>
      <c r="F244" s="7">
        <f t="shared" si="35"/>
        <v>0.38671875</v>
      </c>
      <c r="G244" s="5">
        <f t="shared" si="39"/>
        <v>0.55987018623737383</v>
      </c>
      <c r="H244" s="6">
        <f t="shared" si="33"/>
        <v>47.0202125</v>
      </c>
      <c r="I244" s="5">
        <f t="shared" si="36"/>
        <v>3.2255865098440988</v>
      </c>
      <c r="J244" s="6">
        <f t="shared" si="37"/>
        <v>45.260653363839452</v>
      </c>
      <c r="K244" s="14">
        <f t="shared" si="40"/>
        <v>47.40693125</v>
      </c>
      <c r="L244" s="5">
        <f t="shared" si="41"/>
        <v>3.7854566960814724</v>
      </c>
      <c r="M244" s="14">
        <f t="shared" si="42"/>
        <v>3.8587684469135803</v>
      </c>
      <c r="N244" s="5">
        <f t="shared" si="43"/>
        <v>7.9850279194805973E-2</v>
      </c>
    </row>
    <row r="245" spans="1:14" ht="12" customHeight="1">
      <c r="A245" s="5">
        <v>-55</v>
      </c>
      <c r="C245" s="11">
        <v>4820</v>
      </c>
      <c r="D245" s="5">
        <f t="shared" si="38"/>
        <v>0.17499999999999999</v>
      </c>
      <c r="E245" s="5">
        <f t="shared" si="34"/>
        <v>0.11</v>
      </c>
      <c r="F245" s="7">
        <f t="shared" si="35"/>
        <v>3.0318749999999994</v>
      </c>
      <c r="G245" s="5">
        <f t="shared" si="39"/>
        <v>0.96805726010101001</v>
      </c>
      <c r="H245" s="6">
        <f t="shared" si="33"/>
        <v>44.164999999999999</v>
      </c>
      <c r="I245" s="5">
        <f t="shared" si="36"/>
        <v>3.0794124232404347</v>
      </c>
      <c r="J245" s="6">
        <f t="shared" si="37"/>
        <v>47.561448783763055</v>
      </c>
      <c r="K245" s="14">
        <f t="shared" si="40"/>
        <v>47.196874999999999</v>
      </c>
      <c r="L245" s="5">
        <f t="shared" si="41"/>
        <v>4.0474696833414452</v>
      </c>
      <c r="M245" s="14">
        <f t="shared" si="42"/>
        <v>3.8543276827725692</v>
      </c>
      <c r="N245" s="5">
        <f t="shared" si="43"/>
        <v>8.575715411966249E-2</v>
      </c>
    </row>
    <row r="246" spans="1:14" ht="12" customHeight="1">
      <c r="A246" s="5">
        <v>-49.75</v>
      </c>
      <c r="C246" s="11">
        <v>4840</v>
      </c>
      <c r="D246" s="5">
        <f t="shared" si="38"/>
        <v>0.34375</v>
      </c>
      <c r="E246" s="5">
        <f t="shared" si="34"/>
        <v>6.9701492537313434E-2</v>
      </c>
      <c r="F246" s="7">
        <f t="shared" si="35"/>
        <v>11.6982421875</v>
      </c>
      <c r="G246" s="5">
        <f t="shared" si="39"/>
        <v>2.0254203606140702</v>
      </c>
      <c r="H246" s="6">
        <f t="shared" si="33"/>
        <v>36.135912499999996</v>
      </c>
      <c r="I246" s="5">
        <f t="shared" si="36"/>
        <v>2.6594260626014412</v>
      </c>
      <c r="J246" s="6">
        <f t="shared" si="37"/>
        <v>43.612104745049557</v>
      </c>
      <c r="K246" s="14">
        <f t="shared" si="40"/>
        <v>47.834154687499996</v>
      </c>
      <c r="L246" s="5">
        <f t="shared" si="41"/>
        <v>4.6848464232155109</v>
      </c>
      <c r="M246" s="14">
        <f t="shared" si="42"/>
        <v>3.8677399175513907</v>
      </c>
      <c r="N246" s="5">
        <f t="shared" si="43"/>
        <v>9.7939358473491611E-2</v>
      </c>
    </row>
    <row r="247" spans="1:14" ht="12" customHeight="1">
      <c r="A247" s="5">
        <v>-41.25</v>
      </c>
      <c r="C247" s="11">
        <v>4860</v>
      </c>
      <c r="D247" s="5">
        <f t="shared" si="38"/>
        <v>0.46875</v>
      </c>
      <c r="E247" s="5">
        <f t="shared" si="34"/>
        <v>5.5977011494252875E-2</v>
      </c>
      <c r="F247" s="7">
        <f t="shared" si="35"/>
        <v>21.7529296875</v>
      </c>
      <c r="G247" s="5">
        <f t="shared" si="39"/>
        <v>3.00463888276624</v>
      </c>
      <c r="H247" s="6">
        <f t="shared" si="33"/>
        <v>24.842812500000001</v>
      </c>
      <c r="I247" s="5">
        <f t="shared" si="36"/>
        <v>2.0389041033008284</v>
      </c>
      <c r="J247" s="6">
        <f t="shared" si="37"/>
        <v>34.455812869909053</v>
      </c>
      <c r="K247" s="14">
        <f t="shared" si="40"/>
        <v>46.595742187500001</v>
      </c>
      <c r="L247" s="5">
        <f t="shared" si="41"/>
        <v>5.0435429860670684</v>
      </c>
      <c r="M247" s="14">
        <f t="shared" si="42"/>
        <v>3.8415091675902127</v>
      </c>
      <c r="N247" s="5">
        <f t="shared" si="43"/>
        <v>0.1082404260409028</v>
      </c>
    </row>
    <row r="248" spans="1:14" ht="12" customHeight="1">
      <c r="A248" s="5">
        <v>-31</v>
      </c>
      <c r="C248" s="11">
        <v>4880</v>
      </c>
      <c r="D248" s="5">
        <f t="shared" si="38"/>
        <v>0.56874999999999998</v>
      </c>
      <c r="E248" s="5">
        <f t="shared" si="34"/>
        <v>4.8834951456310678E-2</v>
      </c>
      <c r="F248" s="7">
        <f t="shared" si="35"/>
        <v>32.024179687499995</v>
      </c>
      <c r="G248" s="5">
        <f t="shared" si="39"/>
        <v>3.8892877933230965</v>
      </c>
      <c r="H248" s="6">
        <f t="shared" si="33"/>
        <v>14.0306</v>
      </c>
      <c r="I248" s="5">
        <f t="shared" si="36"/>
        <v>1.390663571313457</v>
      </c>
      <c r="J248" s="6">
        <f t="shared" si="37"/>
        <v>22.503531796620265</v>
      </c>
      <c r="K248" s="14">
        <f t="shared" si="40"/>
        <v>46.054779687499995</v>
      </c>
      <c r="L248" s="5">
        <f t="shared" si="41"/>
        <v>5.2799513646365535</v>
      </c>
      <c r="M248" s="14">
        <f t="shared" si="42"/>
        <v>3.8298315507462033</v>
      </c>
      <c r="N248" s="5">
        <f t="shared" si="43"/>
        <v>0.11464502491300847</v>
      </c>
    </row>
    <row r="249" spans="1:14" ht="12" customHeight="1">
      <c r="A249" s="5">
        <v>-18.5</v>
      </c>
      <c r="C249" s="11">
        <v>4900</v>
      </c>
      <c r="D249" s="5">
        <f t="shared" si="38"/>
        <v>0.66249999999999998</v>
      </c>
      <c r="E249" s="5">
        <f t="shared" si="34"/>
        <v>4.3898305084745765E-2</v>
      </c>
      <c r="F249" s="7">
        <f t="shared" si="35"/>
        <v>43.451718749999998</v>
      </c>
      <c r="G249" s="5">
        <f t="shared" si="39"/>
        <v>4.7962346700586371</v>
      </c>
      <c r="H249" s="6">
        <f t="shared" si="33"/>
        <v>4.9968499999999993</v>
      </c>
      <c r="I249" s="5">
        <f t="shared" si="36"/>
        <v>0.7599321417648931</v>
      </c>
      <c r="J249" s="6">
        <f t="shared" si="37"/>
        <v>10.897941194878065</v>
      </c>
      <c r="K249" s="14">
        <f t="shared" si="40"/>
        <v>48.44856875</v>
      </c>
      <c r="L249" s="5">
        <f t="shared" si="41"/>
        <v>5.5561668118235303</v>
      </c>
      <c r="M249" s="14">
        <f t="shared" si="42"/>
        <v>3.8805027971367645</v>
      </c>
      <c r="N249" s="5">
        <f t="shared" si="43"/>
        <v>0.1146817533556867</v>
      </c>
    </row>
    <row r="250" spans="1:14" ht="12" customHeight="1">
      <c r="A250" s="5">
        <v>-4.5</v>
      </c>
      <c r="C250" s="11">
        <v>4920</v>
      </c>
      <c r="D250" s="5">
        <f t="shared" si="38"/>
        <v>0.69374999999999998</v>
      </c>
      <c r="E250" s="5">
        <f t="shared" si="34"/>
        <v>4.2520325203252038E-2</v>
      </c>
      <c r="F250" s="7">
        <f t="shared" si="35"/>
        <v>47.647617187499996</v>
      </c>
      <c r="G250" s="5">
        <f t="shared" si="39"/>
        <v>5.1148912508276361</v>
      </c>
      <c r="H250" s="6">
        <f t="shared" si="33"/>
        <v>0.29564999999999997</v>
      </c>
      <c r="I250" s="5">
        <f t="shared" si="36"/>
        <v>0.389168296803653</v>
      </c>
      <c r="J250" s="6">
        <f t="shared" si="37"/>
        <v>2.6859100097796165</v>
      </c>
      <c r="K250" s="14">
        <f t="shared" si="40"/>
        <v>47.943267187499998</v>
      </c>
      <c r="L250" s="5">
        <f t="shared" si="41"/>
        <v>5.5040595476312895</v>
      </c>
      <c r="M250" s="14">
        <f t="shared" si="42"/>
        <v>3.8700183782797684</v>
      </c>
      <c r="N250" s="5">
        <f t="shared" si="43"/>
        <v>0.11480359747085268</v>
      </c>
    </row>
    <row r="251" spans="1:14" ht="12" customHeight="1">
      <c r="A251" s="5">
        <v>9.25</v>
      </c>
      <c r="C251" s="11">
        <v>4940</v>
      </c>
      <c r="D251" s="5">
        <f t="shared" si="38"/>
        <v>0.68125000000000002</v>
      </c>
      <c r="E251" s="5">
        <f t="shared" si="34"/>
        <v>4.3057851239669424E-2</v>
      </c>
      <c r="F251" s="7">
        <f t="shared" si="35"/>
        <v>45.946054687500002</v>
      </c>
      <c r="G251" s="5">
        <f t="shared" si="39"/>
        <v>4.9864555975235305</v>
      </c>
      <c r="H251" s="6">
        <f t="shared" si="33"/>
        <v>1.2492124999999998</v>
      </c>
      <c r="I251" s="5">
        <f t="shared" si="36"/>
        <v>0.44301374748392497</v>
      </c>
      <c r="J251" s="6">
        <f t="shared" si="37"/>
        <v>1.738319009518581E-2</v>
      </c>
      <c r="K251" s="14">
        <f t="shared" si="40"/>
        <v>47.195267187500001</v>
      </c>
      <c r="L251" s="5">
        <f t="shared" si="41"/>
        <v>5.4294693450074556</v>
      </c>
      <c r="M251" s="14">
        <f t="shared" si="42"/>
        <v>3.8542936161127206</v>
      </c>
      <c r="N251" s="5">
        <f t="shared" si="43"/>
        <v>0.11504266568588235</v>
      </c>
    </row>
    <row r="252" spans="1:14" ht="12" customHeight="1">
      <c r="A252" s="5">
        <v>22.75</v>
      </c>
      <c r="C252" s="11">
        <v>4960</v>
      </c>
      <c r="D252" s="5">
        <f t="shared" si="38"/>
        <v>0.625</v>
      </c>
      <c r="E252" s="5">
        <f t="shared" si="34"/>
        <v>4.5714285714285714E-2</v>
      </c>
      <c r="F252" s="7">
        <f t="shared" si="35"/>
        <v>38.671875</v>
      </c>
      <c r="G252" s="5">
        <f t="shared" si="39"/>
        <v>4.4245876172438665</v>
      </c>
      <c r="H252" s="6">
        <f t="shared" si="33"/>
        <v>7.5564124999999995</v>
      </c>
      <c r="I252" s="5">
        <f t="shared" si="36"/>
        <v>0.95291510829232617</v>
      </c>
      <c r="J252" s="6">
        <f t="shared" si="37"/>
        <v>3.581321805341354</v>
      </c>
      <c r="K252" s="14">
        <f t="shared" si="40"/>
        <v>46.2282875</v>
      </c>
      <c r="L252" s="5">
        <f t="shared" si="41"/>
        <v>5.3775027255361927</v>
      </c>
      <c r="M252" s="14">
        <f t="shared" si="42"/>
        <v>3.8335918942683822</v>
      </c>
      <c r="N252" s="5">
        <f t="shared" si="43"/>
        <v>0.1163249390437877</v>
      </c>
    </row>
    <row r="253" spans="1:14" ht="12" customHeight="1">
      <c r="A253" s="5">
        <v>34.25</v>
      </c>
      <c r="C253" s="11">
        <v>4980</v>
      </c>
      <c r="D253" s="5">
        <f t="shared" si="38"/>
        <v>0.5625</v>
      </c>
      <c r="E253" s="5">
        <f t="shared" si="34"/>
        <v>4.9215686274509805E-2</v>
      </c>
      <c r="F253" s="7">
        <f t="shared" si="35"/>
        <v>31.32421875</v>
      </c>
      <c r="G253" s="5">
        <f t="shared" si="39"/>
        <v>3.8314666657382648</v>
      </c>
      <c r="H253" s="6">
        <f t="shared" si="33"/>
        <v>17.126712499999996</v>
      </c>
      <c r="I253" s="5">
        <f t="shared" si="36"/>
        <v>1.5840916888618184</v>
      </c>
      <c r="J253" s="6">
        <f t="shared" si="37"/>
        <v>12.426680822443489</v>
      </c>
      <c r="K253" s="14">
        <f t="shared" si="40"/>
        <v>48.450931249999996</v>
      </c>
      <c r="L253" s="5">
        <f t="shared" si="41"/>
        <v>5.4155583546000834</v>
      </c>
      <c r="M253" s="14">
        <f t="shared" si="42"/>
        <v>3.8805515589982904</v>
      </c>
      <c r="N253" s="5">
        <f t="shared" si="43"/>
        <v>0.11177408183666405</v>
      </c>
    </row>
    <row r="254" spans="1:14" ht="12" customHeight="1">
      <c r="A254" s="5">
        <v>45.25</v>
      </c>
      <c r="C254" s="11">
        <v>5000</v>
      </c>
      <c r="D254" s="5">
        <f t="shared" si="38"/>
        <v>0.44374999999999998</v>
      </c>
      <c r="E254" s="5">
        <f t="shared" si="34"/>
        <v>5.8192771084337354E-2</v>
      </c>
      <c r="F254" s="7">
        <f t="shared" si="35"/>
        <v>19.494492187499997</v>
      </c>
      <c r="G254" s="5">
        <f t="shared" si="39"/>
        <v>2.7972225791898655</v>
      </c>
      <c r="H254" s="6">
        <f t="shared" si="33"/>
        <v>29.894412499999998</v>
      </c>
      <c r="I254" s="5">
        <f t="shared" si="36"/>
        <v>2.3216967894634108</v>
      </c>
      <c r="J254" s="6">
        <f t="shared" si="37"/>
        <v>24.214934353551087</v>
      </c>
      <c r="K254" s="14">
        <f t="shared" si="40"/>
        <v>49.388904687499995</v>
      </c>
      <c r="L254" s="5">
        <f t="shared" si="41"/>
        <v>5.1189193686532768</v>
      </c>
      <c r="M254" s="14">
        <f t="shared" si="42"/>
        <v>3.8997257974995785</v>
      </c>
      <c r="N254" s="5">
        <f t="shared" si="43"/>
        <v>0.10364512841583307</v>
      </c>
    </row>
    <row r="255" spans="1:14" ht="12" customHeight="1">
      <c r="A255" s="5">
        <v>52</v>
      </c>
      <c r="C255" s="11">
        <v>5020</v>
      </c>
      <c r="D255" s="5">
        <f t="shared" si="38"/>
        <v>0.28125</v>
      </c>
      <c r="E255" s="5">
        <f t="shared" si="34"/>
        <v>8.0175438596491219E-2</v>
      </c>
      <c r="F255" s="7">
        <f t="shared" si="35"/>
        <v>7.8310546875</v>
      </c>
      <c r="G255" s="5">
        <f t="shared" si="39"/>
        <v>1.5935804851558346</v>
      </c>
      <c r="H255" s="6">
        <f t="shared" si="33"/>
        <v>39.478400000000001</v>
      </c>
      <c r="I255" s="5">
        <f t="shared" si="36"/>
        <v>2.8360084483188044</v>
      </c>
      <c r="J255" s="6">
        <f t="shared" si="37"/>
        <v>35.837102650715416</v>
      </c>
      <c r="K255" s="14">
        <f t="shared" si="40"/>
        <v>47.309454687500001</v>
      </c>
      <c r="L255" s="5">
        <f t="shared" si="41"/>
        <v>4.4295889334746388</v>
      </c>
      <c r="M255" s="14">
        <f t="shared" si="42"/>
        <v>3.8567101632079952</v>
      </c>
      <c r="N255" s="5">
        <f t="shared" si="43"/>
        <v>9.3630099157431521E-2</v>
      </c>
    </row>
    <row r="256" spans="1:14" ht="12" customHeight="1">
      <c r="A256" s="5">
        <v>56.5</v>
      </c>
      <c r="C256" s="11">
        <v>5040</v>
      </c>
      <c r="D256" s="5">
        <f t="shared" si="38"/>
        <v>8.1250000000000003E-2</v>
      </c>
      <c r="E256" s="5">
        <f t="shared" si="34"/>
        <v>0.17</v>
      </c>
      <c r="F256" s="7">
        <f t="shared" si="35"/>
        <v>0.65355468750000012</v>
      </c>
      <c r="G256" s="5">
        <f t="shared" si="39"/>
        <v>0.59544671322601028</v>
      </c>
      <c r="H256" s="6">
        <f t="shared" si="33"/>
        <v>46.606850000000001</v>
      </c>
      <c r="I256" s="5">
        <f t="shared" si="36"/>
        <v>3.2045158822378266</v>
      </c>
      <c r="J256" s="6">
        <f t="shared" si="37"/>
        <v>44.232478791028825</v>
      </c>
      <c r="K256" s="14">
        <f t="shared" si="40"/>
        <v>47.260404687499999</v>
      </c>
      <c r="L256" s="5">
        <f t="shared" si="41"/>
        <v>3.7999625954638367</v>
      </c>
      <c r="M256" s="14">
        <f t="shared" si="42"/>
        <v>3.8556728347246385</v>
      </c>
      <c r="N256" s="5">
        <f t="shared" si="43"/>
        <v>8.0404783255461548E-2</v>
      </c>
    </row>
    <row r="257" spans="1:14" ht="12" customHeight="1">
      <c r="A257" s="5">
        <v>55.25</v>
      </c>
      <c r="C257" s="11">
        <v>5060</v>
      </c>
      <c r="D257" s="5">
        <f t="shared" si="38"/>
        <v>-0.15625</v>
      </c>
      <c r="E257" s="5">
        <f t="shared" si="34"/>
        <v>0.11810810810810811</v>
      </c>
      <c r="F257" s="7">
        <f t="shared" si="35"/>
        <v>2.4169921875</v>
      </c>
      <c r="G257" s="5">
        <f t="shared" si="39"/>
        <v>0.87583395984763168</v>
      </c>
      <c r="H257" s="6">
        <f t="shared" si="33"/>
        <v>44.567412499999996</v>
      </c>
      <c r="I257" s="5">
        <f t="shared" si="36"/>
        <v>3.1001057320683167</v>
      </c>
      <c r="J257" s="6">
        <f t="shared" si="37"/>
        <v>47.193451233852414</v>
      </c>
      <c r="K257" s="14">
        <f t="shared" si="40"/>
        <v>46.984404687499996</v>
      </c>
      <c r="L257" s="5">
        <f t="shared" si="41"/>
        <v>3.9759396919159484</v>
      </c>
      <c r="M257" s="14">
        <f t="shared" si="42"/>
        <v>3.8498157314876531</v>
      </c>
      <c r="N257" s="5">
        <f t="shared" si="43"/>
        <v>8.4622540571930041E-2</v>
      </c>
    </row>
    <row r="258" spans="1:14" ht="12" customHeight="1">
      <c r="A258" s="5">
        <v>50.25</v>
      </c>
      <c r="C258" s="11">
        <v>5080</v>
      </c>
      <c r="D258" s="5">
        <f t="shared" si="38"/>
        <v>-0.33124999999999999</v>
      </c>
      <c r="E258" s="5">
        <f t="shared" si="34"/>
        <v>7.1538461538461537E-2</v>
      </c>
      <c r="F258" s="7">
        <f t="shared" si="35"/>
        <v>10.862929687499999</v>
      </c>
      <c r="G258" s="5">
        <f t="shared" si="39"/>
        <v>1.9357683478413947</v>
      </c>
      <c r="H258" s="6">
        <f t="shared" si="33"/>
        <v>36.8659125</v>
      </c>
      <c r="I258" s="5">
        <f t="shared" si="36"/>
        <v>2.6982232768506016</v>
      </c>
      <c r="J258" s="6">
        <f t="shared" si="37"/>
        <v>43.944793403287747</v>
      </c>
      <c r="K258" s="14">
        <f t="shared" si="40"/>
        <v>47.7288421875</v>
      </c>
      <c r="L258" s="5">
        <f t="shared" si="41"/>
        <v>4.6339916246919959</v>
      </c>
      <c r="M258" s="14">
        <f t="shared" si="42"/>
        <v>3.8655358731811602</v>
      </c>
      <c r="N258" s="5">
        <f t="shared" si="43"/>
        <v>9.7089965151210406E-2</v>
      </c>
    </row>
    <row r="259" spans="1:14" ht="12" customHeight="1">
      <c r="A259" s="5">
        <v>42</v>
      </c>
      <c r="C259" s="11">
        <v>5100</v>
      </c>
      <c r="D259" s="5">
        <f t="shared" si="38"/>
        <v>-0.48749999999999999</v>
      </c>
      <c r="E259" s="5">
        <f t="shared" si="34"/>
        <v>5.4444444444444448E-2</v>
      </c>
      <c r="F259" s="7">
        <f t="shared" si="35"/>
        <v>23.527968749999999</v>
      </c>
      <c r="G259" s="5">
        <f t="shared" si="39"/>
        <v>3.163860211489899</v>
      </c>
      <c r="H259" s="6">
        <f t="shared" si="33"/>
        <v>25.754399999999997</v>
      </c>
      <c r="I259" s="5">
        <f t="shared" si="36"/>
        <v>2.0906710745814303</v>
      </c>
      <c r="J259" s="6">
        <f t="shared" si="37"/>
        <v>35.345413953426018</v>
      </c>
      <c r="K259" s="14">
        <f t="shared" si="40"/>
        <v>49.282368749999996</v>
      </c>
      <c r="L259" s="5">
        <f t="shared" si="41"/>
        <v>5.2545312860713294</v>
      </c>
      <c r="M259" s="14">
        <f t="shared" si="42"/>
        <v>3.8975663852372828</v>
      </c>
      <c r="N259" s="5">
        <f t="shared" si="43"/>
        <v>0.10662091574223144</v>
      </c>
    </row>
    <row r="260" spans="1:14" ht="12" customHeight="1">
      <c r="A260" s="5">
        <v>30.75</v>
      </c>
      <c r="C260" s="11">
        <v>5120</v>
      </c>
      <c r="D260" s="5">
        <f t="shared" si="38"/>
        <v>-0.58750000000000002</v>
      </c>
      <c r="E260" s="5">
        <f t="shared" si="34"/>
        <v>4.7735849056603774E-2</v>
      </c>
      <c r="F260" s="7">
        <f t="shared" si="35"/>
        <v>34.170468750000005</v>
      </c>
      <c r="G260" s="5">
        <f t="shared" si="39"/>
        <v>4.0647463226010103</v>
      </c>
      <c r="H260" s="6">
        <f t="shared" si="33"/>
        <v>13.8052125</v>
      </c>
      <c r="I260" s="5">
        <f t="shared" si="36"/>
        <v>1.3762613060629123</v>
      </c>
      <c r="J260" s="6">
        <f t="shared" si="37"/>
        <v>23.660069887434741</v>
      </c>
      <c r="K260" s="14">
        <f t="shared" si="40"/>
        <v>47.975681250000008</v>
      </c>
      <c r="L260" s="5">
        <f t="shared" si="41"/>
        <v>5.4410076286639226</v>
      </c>
      <c r="M260" s="14">
        <f t="shared" si="42"/>
        <v>3.8706942418971644</v>
      </c>
      <c r="N260" s="5">
        <f t="shared" si="43"/>
        <v>0.11341178461460455</v>
      </c>
    </row>
    <row r="261" spans="1:14" ht="12" customHeight="1">
      <c r="A261" s="5">
        <v>18.5</v>
      </c>
      <c r="C261" s="5"/>
      <c r="D261" s="5"/>
      <c r="F261" s="5"/>
      <c r="H261" s="6">
        <f t="shared" si="33"/>
        <v>4.9968499999999993</v>
      </c>
      <c r="I261" s="5">
        <f t="shared" si="36"/>
        <v>0.7599321417648931</v>
      </c>
      <c r="J261" s="6">
        <f t="shared" si="37"/>
        <v>50.209760228243695</v>
      </c>
    </row>
    <row r="263" spans="1:14" ht="12" customHeight="1">
      <c r="E263" s="5"/>
      <c r="F263" s="8" t="s">
        <v>4</v>
      </c>
      <c r="G263" s="5"/>
      <c r="I263" s="5"/>
      <c r="J263" s="5"/>
      <c r="K263" s="5">
        <f>AVERAGE(K6:K260)</f>
        <v>51.993163394607812</v>
      </c>
      <c r="L263" s="5">
        <f>AVERAGE(L6:L260)/SQRT(COUNT(L6:L260)-1)</f>
        <v>0.33272314088870136</v>
      </c>
      <c r="M263" s="5"/>
      <c r="N263" s="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0" scale="65" orientation="portrait" horizontalDpi="4294967292" verticalDpi="4294967292"/>
  <rowBreaks count="1" manualBreakCount="1">
    <brk id="57" max="16383" man="1"/>
  </rowBreaks>
  <colBreaks count="1" manualBreakCount="1">
    <brk id="14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E-Méca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M Laffaille</dc:creator>
  <cp:lastModifiedBy>Jean-Michel Laffaille</cp:lastModifiedBy>
  <cp:lastPrinted>2004-02-06T09:30:42Z</cp:lastPrinted>
  <dcterms:created xsi:type="dcterms:W3CDTF">2001-03-29T10:05:15Z</dcterms:created>
  <dcterms:modified xsi:type="dcterms:W3CDTF">2025-09-15T06:33:15Z</dcterms:modified>
</cp:coreProperties>
</file>