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date1904="1" showInkAnnotation="0" autoCompressPictures="0"/>
  <bookViews>
    <workbookView xWindow="160" yWindow="0" windowWidth="18940" windowHeight="18920" tabRatio="405"/>
  </bookViews>
  <sheets>
    <sheet name="cuve" sheetId="1" r:id="rId1"/>
    <sheet name="période-masse" sheetId="2" r:id="rId2"/>
    <sheet name="période-raideur" sheetId="4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2" l="1"/>
  <c r="H8" i="2"/>
  <c r="I8" i="2"/>
  <c r="D9" i="2"/>
  <c r="H9" i="2"/>
  <c r="I9" i="2"/>
  <c r="A13" i="2"/>
  <c r="B13" i="2"/>
  <c r="B4" i="4"/>
  <c r="C4" i="4"/>
  <c r="F4" i="4"/>
  <c r="G4" i="4"/>
  <c r="F8" i="4"/>
  <c r="G8" i="4"/>
  <c r="J8" i="4"/>
  <c r="K8" i="4"/>
  <c r="F9" i="4"/>
  <c r="G9" i="4"/>
  <c r="J9" i="4"/>
  <c r="K9" i="4"/>
</calcChain>
</file>

<file path=xl/sharedStrings.xml><?xml version="1.0" encoding="utf-8"?>
<sst xmlns="http://schemas.openxmlformats.org/spreadsheetml/2006/main" count="31" uniqueCount="15">
  <si>
    <t>Étalonnage d'une cuve rhéographique (horizontale)</t>
  </si>
  <si>
    <t>U  (V)</t>
  </si>
  <si>
    <t>x  (cm)</t>
  </si>
  <si>
    <t>Influence de la masse sur la période</t>
  </si>
  <si>
    <t>±</t>
  </si>
  <si>
    <r>
      <t>k</t>
    </r>
    <r>
      <rPr>
        <b/>
        <vertAlign val="subscript"/>
        <sz val="10"/>
        <rFont val="Verdana"/>
      </rPr>
      <t>1</t>
    </r>
    <r>
      <rPr>
        <b/>
        <sz val="10"/>
        <rFont val="Verdana"/>
      </rPr>
      <t xml:space="preserve">  (N.m</t>
    </r>
    <r>
      <rPr>
        <b/>
        <vertAlign val="superscript"/>
        <sz val="10"/>
        <rFont val="Verdana"/>
      </rPr>
      <t>-1</t>
    </r>
    <r>
      <rPr>
        <b/>
        <sz val="10"/>
        <rFont val="Verdana"/>
      </rPr>
      <t>)</t>
    </r>
  </si>
  <si>
    <r>
      <t>k</t>
    </r>
    <r>
      <rPr>
        <b/>
        <vertAlign val="subscript"/>
        <sz val="10"/>
        <rFont val="Verdana"/>
      </rPr>
      <t>2</t>
    </r>
    <r>
      <rPr>
        <b/>
        <sz val="10"/>
        <rFont val="Verdana"/>
      </rPr>
      <t xml:space="preserve">  (N.m</t>
    </r>
    <r>
      <rPr>
        <b/>
        <vertAlign val="superscript"/>
        <sz val="10"/>
        <rFont val="Verdana"/>
      </rPr>
      <t>-1</t>
    </r>
    <r>
      <rPr>
        <b/>
        <sz val="10"/>
        <rFont val="Verdana"/>
      </rPr>
      <t>)</t>
    </r>
  </si>
  <si>
    <t>T  (s)</t>
  </si>
  <si>
    <r>
      <t>T</t>
    </r>
    <r>
      <rPr>
        <b/>
        <vertAlign val="superscript"/>
        <sz val="10"/>
        <rFont val="Verdana"/>
      </rPr>
      <t>2</t>
    </r>
    <r>
      <rPr>
        <b/>
        <sz val="10"/>
        <rFont val="Verdana"/>
      </rPr>
      <t xml:space="preserve">  (s</t>
    </r>
    <r>
      <rPr>
        <b/>
        <vertAlign val="superscript"/>
        <sz val="10"/>
        <rFont val="Verdana"/>
      </rPr>
      <t>2</t>
    </r>
    <r>
      <rPr>
        <b/>
        <sz val="10"/>
        <rFont val="Verdana"/>
      </rPr>
      <t>)</t>
    </r>
  </si>
  <si>
    <r>
      <t>4π</t>
    </r>
    <r>
      <rPr>
        <b/>
        <vertAlign val="superscript"/>
        <sz val="10"/>
        <rFont val="Verdana"/>
      </rPr>
      <t>2</t>
    </r>
    <r>
      <rPr>
        <b/>
        <sz val="10"/>
        <rFont val="Verdana"/>
      </rPr>
      <t>/k  (m.N</t>
    </r>
    <r>
      <rPr>
        <b/>
        <vertAlign val="superscript"/>
        <sz val="10"/>
        <rFont val="Verdana"/>
      </rPr>
      <t>-1</t>
    </r>
    <r>
      <rPr>
        <b/>
        <sz val="10"/>
        <rFont val="Verdana"/>
      </rPr>
      <t>)</t>
    </r>
  </si>
  <si>
    <t>m  (kg)</t>
  </si>
  <si>
    <t>Influence de la raideur sur la période</t>
  </si>
  <si>
    <r>
      <t>k</t>
    </r>
    <r>
      <rPr>
        <b/>
        <sz val="10"/>
        <rFont val="Verdana"/>
      </rPr>
      <t xml:space="preserve">  (N.m</t>
    </r>
    <r>
      <rPr>
        <b/>
        <vertAlign val="superscript"/>
        <sz val="10"/>
        <rFont val="Verdana"/>
      </rPr>
      <t>-1</t>
    </r>
    <r>
      <rPr>
        <b/>
        <sz val="10"/>
        <rFont val="Verdana"/>
      </rPr>
      <t>)</t>
    </r>
  </si>
  <si>
    <r>
      <t>T</t>
    </r>
    <r>
      <rPr>
        <b/>
        <vertAlign val="superscript"/>
        <sz val="10"/>
        <rFont val="Verdana"/>
      </rPr>
      <t>-2</t>
    </r>
    <r>
      <rPr>
        <b/>
        <sz val="10"/>
        <rFont val="Verdana"/>
      </rPr>
      <t xml:space="preserve">  (s</t>
    </r>
    <r>
      <rPr>
        <b/>
        <vertAlign val="superscript"/>
        <sz val="10"/>
        <rFont val="Verdana"/>
      </rPr>
      <t>-2</t>
    </r>
    <r>
      <rPr>
        <b/>
        <sz val="10"/>
        <rFont val="Verdana"/>
      </rPr>
      <t>)</t>
    </r>
  </si>
  <si>
    <r>
      <t>1/4π</t>
    </r>
    <r>
      <rPr>
        <b/>
        <vertAlign val="superscript"/>
        <sz val="10"/>
        <rFont val="Verdana"/>
      </rPr>
      <t>2</t>
    </r>
    <r>
      <rPr>
        <b/>
        <sz val="10"/>
        <rFont val="Verdana"/>
      </rPr>
      <t>m  (kg</t>
    </r>
    <r>
      <rPr>
        <b/>
        <vertAlign val="superscript"/>
        <sz val="10"/>
        <rFont val="Verdana"/>
      </rPr>
      <t>-1</t>
    </r>
    <r>
      <rPr>
        <b/>
        <sz val="10"/>
        <rFont val="Verdana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</si>
</sst>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0.0"/>
    <numFmt numFmtId="181" formatCode="0.000"/>
    <numFmt numFmtId="183" formatCode="0.0000"/>
  </numFmts>
  <fonts count="6" x14ac:knownFonts="1">
    <font>
      <sz val="10"/>
      <name val="Verdana"/>
    </font>
    <font>
      <b/>
      <sz val="10"/>
      <name val="Verdana"/>
    </font>
    <font>
      <sz val="14"/>
      <name val="Textile"/>
    </font>
    <font>
      <b/>
      <vertAlign val="subscript"/>
      <sz val="10"/>
      <name val="Verdana"/>
    </font>
    <font>
      <b/>
      <vertAlign val="superscript"/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180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80" fontId="0" fillId="0" borderId="6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3" xfId="0" applyBorder="1"/>
    <xf numFmtId="0" fontId="0" fillId="0" borderId="0" xfId="0" applyBorder="1"/>
    <xf numFmtId="0" fontId="0" fillId="0" borderId="4" xfId="0" applyBorder="1"/>
    <xf numFmtId="181" fontId="0" fillId="0" borderId="0" xfId="0" applyNumberFormat="1" applyBorder="1" applyAlignment="1">
      <alignment horizontal="center"/>
    </xf>
    <xf numFmtId="181" fontId="0" fillId="0" borderId="4" xfId="0" applyNumberFormat="1" applyBorder="1" applyAlignment="1">
      <alignment horizontal="center"/>
    </xf>
    <xf numFmtId="181" fontId="0" fillId="0" borderId="8" xfId="0" applyNumberFormat="1" applyBorder="1" applyAlignment="1">
      <alignment horizontal="center"/>
    </xf>
    <xf numFmtId="181" fontId="0" fillId="0" borderId="6" xfId="0" applyNumberFormat="1" applyBorder="1" applyAlignment="1">
      <alignment horizontal="center"/>
    </xf>
    <xf numFmtId="183" fontId="0" fillId="0" borderId="3" xfId="0" applyNumberFormat="1" applyBorder="1" applyAlignment="1">
      <alignment horizontal="center"/>
    </xf>
    <xf numFmtId="183" fontId="0" fillId="0" borderId="5" xfId="0" applyNumberFormat="1" applyBorder="1" applyAlignment="1">
      <alignment horizontal="center"/>
    </xf>
    <xf numFmtId="183" fontId="0" fillId="0" borderId="0" xfId="0" applyNumberFormat="1" applyBorder="1" applyAlignment="1">
      <alignment horizontal="center"/>
    </xf>
    <xf numFmtId="183" fontId="0" fillId="0" borderId="8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180" fontId="0" fillId="0" borderId="3" xfId="0" applyNumberFormat="1" applyBorder="1" applyAlignment="1">
      <alignment horizontal="center"/>
    </xf>
    <xf numFmtId="180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181" fontId="0" fillId="0" borderId="0" xfId="0" applyNumberFormat="1" applyAlignment="1">
      <alignment horizontal="center"/>
    </xf>
    <xf numFmtId="183" fontId="0" fillId="0" borderId="0" xfId="0" applyNumberFormat="1" applyAlignment="1">
      <alignment horizontal="center"/>
    </xf>
    <xf numFmtId="180" fontId="0" fillId="0" borderId="5" xfId="0" applyNumberFormat="1" applyBorder="1" applyAlignment="1">
      <alignment horizontal="center"/>
    </xf>
    <xf numFmtId="180" fontId="0" fillId="0" borderId="8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857424883836"/>
          <c:y val="0.0692042691735192"/>
          <c:w val="0.814017779526761"/>
          <c:h val="0.75086632053268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-0.257592019287623"/>
                  <c:y val="0.148789342417204"/>
                </c:manualLayout>
              </c:layout>
              <c:numFmt formatCode="0.0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xVal>
            <c:numRef>
              <c:f>cuve!$B$20:$B$26</c:f>
              <c:numCache>
                <c:formatCode>0.00</c:formatCode>
                <c:ptCount val="7"/>
                <c:pt idx="0">
                  <c:v>1.5</c:v>
                </c:pt>
                <c:pt idx="1">
                  <c:v>1.78</c:v>
                </c:pt>
                <c:pt idx="2">
                  <c:v>2.05</c:v>
                </c:pt>
                <c:pt idx="3">
                  <c:v>2.32</c:v>
                </c:pt>
                <c:pt idx="4">
                  <c:v>2.58</c:v>
                </c:pt>
                <c:pt idx="5">
                  <c:v>3.44</c:v>
                </c:pt>
                <c:pt idx="6">
                  <c:v>4.31</c:v>
                </c:pt>
              </c:numCache>
            </c:numRef>
          </c:xVal>
          <c:yVal>
            <c:numRef>
              <c:f>cuve!$C$20:$C$26</c:f>
              <c:numCache>
                <c:formatCode>0.0</c:formatCode>
                <c:ptCount val="7"/>
                <c:pt idx="0">
                  <c:v>3.0</c:v>
                </c:pt>
                <c:pt idx="1">
                  <c:v>4.0</c:v>
                </c:pt>
                <c:pt idx="2">
                  <c:v>5.0</c:v>
                </c:pt>
                <c:pt idx="3">
                  <c:v>6.0</c:v>
                </c:pt>
                <c:pt idx="4">
                  <c:v>7.0</c:v>
                </c:pt>
                <c:pt idx="5">
                  <c:v>10.0</c:v>
                </c:pt>
                <c:pt idx="6">
                  <c:v>13.0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610376"/>
        <c:axId val="2085235432"/>
      </c:scatterChart>
      <c:valAx>
        <c:axId val="20846103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U  (V)</a:t>
                </a:r>
              </a:p>
            </c:rich>
          </c:tx>
          <c:layout>
            <c:manualLayout>
              <c:xMode val="edge"/>
              <c:yMode val="edge"/>
              <c:x val="0.498653275537917"/>
              <c:y val="0.899655499255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85235432"/>
        <c:crosses val="autoZero"/>
        <c:crossBetween val="midCat"/>
      </c:valAx>
      <c:valAx>
        <c:axId val="2085235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/>
                  <a:t>x  (cm)</a:t>
                </a:r>
              </a:p>
            </c:rich>
          </c:tx>
          <c:layout>
            <c:manualLayout>
              <c:xMode val="edge"/>
              <c:yMode val="edge"/>
              <c:x val="0.0350405004432049"/>
              <c:y val="0.3633224131609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8461037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0.984251968503937" l="0.78740157480315" r="0.78740157480315" t="0.984251968503937" header="0.511811023622047" footer="0.511811023622047"/>
    <c:pageSetup paperSize="0"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9192955825564"/>
          <c:y val="0.0699088924054742"/>
          <c:w val="0.782511853283407"/>
          <c:h val="0.747721197032464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backward val="0.095"/>
            <c:intercept val="0.0"/>
            <c:dispRSqr val="0"/>
            <c:dispEq val="1"/>
            <c:trendlineLbl>
              <c:layout>
                <c:manualLayout>
                  <c:x val="-0.284964909019808"/>
                  <c:y val="0.00385105481223774"/>
                </c:manualLayout>
              </c:layout>
              <c:numFmt formatCode="0.0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15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'période-masse'!$E$8:$E$9</c:f>
                <c:numCache>
                  <c:formatCode>General</c:formatCode>
                  <c:ptCount val="2"/>
                  <c:pt idx="0">
                    <c:v>0.0001</c:v>
                  </c:pt>
                  <c:pt idx="1">
                    <c:v>0.0001</c:v>
                  </c:pt>
                </c:numCache>
              </c:numRef>
            </c:plus>
            <c:minus>
              <c:numRef>
                <c:f>'période-masse'!$E$8:$E$9</c:f>
                <c:numCache>
                  <c:formatCode>General</c:formatCode>
                  <c:ptCount val="2"/>
                  <c:pt idx="0">
                    <c:v>0.0001</c:v>
                  </c:pt>
                  <c:pt idx="1">
                    <c:v>0.0001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'période-masse'!$I$8:$I$9</c:f>
                <c:numCache>
                  <c:formatCode>General</c:formatCode>
                  <c:ptCount val="2"/>
                  <c:pt idx="0">
                    <c:v>0.00482</c:v>
                  </c:pt>
                  <c:pt idx="1">
                    <c:v>0.00536</c:v>
                  </c:pt>
                </c:numCache>
              </c:numRef>
            </c:plus>
            <c:minus>
              <c:numRef>
                <c:f>'période-masse'!$I$8:$I$9</c:f>
                <c:numCache>
                  <c:formatCode>General</c:formatCode>
                  <c:ptCount val="2"/>
                  <c:pt idx="0">
                    <c:v>0.00482</c:v>
                  </c:pt>
                  <c:pt idx="1">
                    <c:v>0.00536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'période-masse'!$D$8:$D$9</c:f>
              <c:numCache>
                <c:formatCode>0.0000</c:formatCode>
                <c:ptCount val="2"/>
                <c:pt idx="0">
                  <c:v>0.0998</c:v>
                </c:pt>
                <c:pt idx="1">
                  <c:v>0.1218</c:v>
                </c:pt>
              </c:numCache>
            </c:numRef>
          </c:xVal>
          <c:yVal>
            <c:numRef>
              <c:f>'période-masse'!$H$8:$H$9</c:f>
              <c:numCache>
                <c:formatCode>0.000</c:formatCode>
                <c:ptCount val="2"/>
                <c:pt idx="0">
                  <c:v>0.232324</c:v>
                </c:pt>
                <c:pt idx="1">
                  <c:v>0.287296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472264"/>
        <c:axId val="2085203928"/>
      </c:scatterChart>
      <c:valAx>
        <c:axId val="2085472264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i="1"/>
                  <a:t>m</a:t>
                </a:r>
                <a:r>
                  <a:rPr lang="fr-FR" sz="1400"/>
                  <a:t>  (kg)</a:t>
                </a:r>
              </a:p>
            </c:rich>
          </c:tx>
          <c:layout>
            <c:manualLayout>
              <c:xMode val="edge"/>
              <c:yMode val="edge"/>
              <c:x val="0.455307634493956"/>
              <c:y val="0.914744496787449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85203928"/>
        <c:crosses val="autoZero"/>
        <c:crossBetween val="midCat"/>
      </c:valAx>
      <c:valAx>
        <c:axId val="2085203928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T</a:t>
                </a:r>
                <a:r>
                  <a:rPr lang="fr-FR" sz="14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2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(s</a:t>
                </a:r>
                <a:r>
                  <a:rPr lang="fr-FR" sz="14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2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135113529170588"/>
              <c:y val="0.370821034075965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85472264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675663817281"/>
          <c:y val="0.0699088924054742"/>
          <c:w val="0.839758047802619"/>
          <c:h val="0.76543258577639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DD0806"/>
                </a:solidFill>
                <a:prstDash val="solid"/>
              </a:ln>
            </c:spPr>
            <c:trendlineType val="linear"/>
            <c:backward val="27.0"/>
            <c:intercept val="0.0"/>
            <c:dispRSqr val="0"/>
            <c:dispEq val="1"/>
            <c:trendlineLbl>
              <c:layout>
                <c:manualLayout>
                  <c:x val="-0.429985707401063"/>
                  <c:y val="0.171652465945751"/>
                </c:manualLayout>
              </c:layout>
              <c:numFmt formatCode="0.0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15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fr-FR"/>
                </a:p>
              </c:txPr>
            </c:trendlineLbl>
          </c:trendline>
          <c:errBars>
            <c:errDir val="x"/>
            <c:errBarType val="both"/>
            <c:errValType val="cust"/>
            <c:noEndCap val="0"/>
            <c:plus>
              <c:numRef>
                <c:f>'période-raideur'!$G$8:$G$9</c:f>
                <c:numCache>
                  <c:formatCode>General</c:formatCode>
                  <c:ptCount val="2"/>
                  <c:pt idx="0">
                    <c:v>0.4</c:v>
                  </c:pt>
                  <c:pt idx="1">
                    <c:v>0.8</c:v>
                  </c:pt>
                </c:numCache>
              </c:numRef>
            </c:plus>
            <c:minus>
              <c:numRef>
                <c:f>'période-raideur'!$G$8:$G$9</c:f>
                <c:numCache>
                  <c:formatCode>General</c:formatCode>
                  <c:ptCount val="2"/>
                  <c:pt idx="0">
                    <c:v>0.4</c:v>
                  </c:pt>
                  <c:pt idx="1">
                    <c:v>0.8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'période-raideur'!$K$8:$K$9</c:f>
                <c:numCache>
                  <c:formatCode>General</c:formatCode>
                  <c:ptCount val="2"/>
                  <c:pt idx="0">
                    <c:v>0.765417699373086</c:v>
                  </c:pt>
                  <c:pt idx="1">
                    <c:v>1.353069006519333</c:v>
                  </c:pt>
                </c:numCache>
              </c:numRef>
            </c:plus>
            <c:minus>
              <c:numRef>
                <c:f>'période-raideur'!$K$8:$K$9</c:f>
                <c:numCache>
                  <c:formatCode>General</c:formatCode>
                  <c:ptCount val="2"/>
                  <c:pt idx="0">
                    <c:v>0.765417699373086</c:v>
                  </c:pt>
                  <c:pt idx="1">
                    <c:v>1.353069006519333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'période-raideur'!$F$8:$F$9</c:f>
              <c:numCache>
                <c:formatCode>0.0</c:formatCode>
                <c:ptCount val="2"/>
                <c:pt idx="0">
                  <c:v>28.0</c:v>
                </c:pt>
                <c:pt idx="1">
                  <c:v>50.0</c:v>
                </c:pt>
              </c:numCache>
            </c:numRef>
          </c:xVal>
          <c:yVal>
            <c:numRef>
              <c:f>'période-raideur'!$J$8:$J$9</c:f>
              <c:numCache>
                <c:formatCode>0.00</c:formatCode>
                <c:ptCount val="2"/>
                <c:pt idx="0">
                  <c:v>6.925207756232686</c:v>
                </c:pt>
                <c:pt idx="1">
                  <c:v>11.89060642092747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453832"/>
        <c:axId val="2094538088"/>
      </c:scatterChart>
      <c:valAx>
        <c:axId val="2085453832"/>
        <c:scaling>
          <c:orientation val="minMax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k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(N.m</a:t>
                </a:r>
                <a:r>
                  <a:rPr lang="fr-FR" sz="14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-1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424078142934556"/>
              <c:y val="0.91466931582189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94538088"/>
        <c:crosses val="autoZero"/>
        <c:crossBetween val="midCat"/>
      </c:valAx>
      <c:valAx>
        <c:axId val="2094538088"/>
        <c:scaling>
          <c:orientation val="minMax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fr-FR" sz="1400" b="1" i="1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T</a:t>
                </a:r>
                <a:r>
                  <a:rPr lang="fr-FR" sz="14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-2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  (s</a:t>
                </a:r>
                <a:r>
                  <a:rPr lang="fr-FR" sz="1400" b="1" i="0" u="none" strike="noStrike" baseline="3000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-2</a:t>
                </a:r>
                <a:r>
                  <a:rPr lang="fr-FR" sz="1400" b="1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.0101858320614383"/>
              <c:y val="0.3674811216178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fr-FR"/>
          </a:p>
        </c:txPr>
        <c:crossAx val="2085453832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215900</xdr:colOff>
      <xdr:row>2</xdr:row>
      <xdr:rowOff>114300</xdr:rowOff>
    </xdr:from>
    <xdr:to>
      <xdr:col>6</xdr:col>
      <xdr:colOff>444500</xdr:colOff>
      <xdr:row>13</xdr:row>
      <xdr:rowOff>88900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15900" y="508000"/>
          <a:ext cx="5943600" cy="1790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remplit la cuve d'eau (1 cm de hauteur suffit) et on applique une tension constante entre les deux plaques situées aux extrémités de la cuve.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place une feuille de papier millimétré sous la cuve pour repérer la position (variable) de l'électrode reliée au mobile.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mesure le potentiel de l'électrode en prenant comme masse la plaque reliée à la borne négative du générateur.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étudie la relation entre la position et le potentiel mesuré : on constate que la relation est affine (sauf à proximité des plaques), ce qui permet de recalculer automatiquement les variations de position à partir des variations du potentiel de l'électrode enregistrées lors du mouvement du mobile.</a:t>
          </a:r>
        </a:p>
      </xdr:txBody>
    </xdr:sp>
    <xdr:clientData/>
  </xdr:twoCellAnchor>
  <xdr:twoCellAnchor>
    <xdr:from>
      <xdr:col>0</xdr:col>
      <xdr:colOff>939800</xdr:colOff>
      <xdr:row>26</xdr:row>
      <xdr:rowOff>152400</xdr:rowOff>
    </xdr:from>
    <xdr:to>
      <xdr:col>5</xdr:col>
      <xdr:colOff>889000</xdr:colOff>
      <xdr:row>49</xdr:row>
      <xdr:rowOff>25400</xdr:rowOff>
    </xdr:to>
    <xdr:graphicFrame macro="">
      <xdr:nvGraphicFramePr>
        <xdr:cNvPr id="1026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215900</xdr:colOff>
      <xdr:row>28</xdr:row>
      <xdr:rowOff>38100</xdr:rowOff>
    </xdr:from>
    <xdr:to>
      <xdr:col>9</xdr:col>
      <xdr:colOff>203200</xdr:colOff>
      <xdr:row>53</xdr:row>
      <xdr:rowOff>88900</xdr:rowOff>
    </xdr:to>
    <xdr:graphicFrame macro="">
      <xdr:nvGraphicFramePr>
        <xdr:cNvPr id="2049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13</xdr:row>
      <xdr:rowOff>152400</xdr:rowOff>
    </xdr:from>
    <xdr:to>
      <xdr:col>9</xdr:col>
      <xdr:colOff>228600</xdr:colOff>
      <xdr:row>27</xdr:row>
      <xdr:rowOff>38100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52400" y="2463800"/>
          <a:ext cx="5753100" cy="2197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considère un mobile oscillant entre deux ressorts sur un banc à coussin d'air. Les positions du mobile sont enregistrées à l'aide d'une électrode trempant dans une cuve rhéographique.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mesure une dizaine de périodes pour en déduire une valeur plus précise de la période.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vérifie que le carré de la période est proportionnel à la masse (ce serait toutefois mieux avec au moins trois points). Le coefficient de proportionnalité est à peu près compatible avec 4π</a:t>
          </a:r>
          <a:r>
            <a:rPr lang="fr-FR" sz="1000" b="0" i="0" u="none" strike="noStrike" baseline="30000">
              <a:solidFill>
                <a:srgbClr val="000000"/>
              </a:solidFill>
              <a:latin typeface="Verdana"/>
              <a:ea typeface="Verdana"/>
              <a:cs typeface="Verdan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/k.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En seconde approximation, on peut envisager d'interpréter la valeur légèrement supérieure du coefficient par le fait qu'une partie de la masse des ressorts participe à l'oscillation (la masse du mobile est une sous-estimation de la masse de l'oscillateur).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63500</xdr:colOff>
      <xdr:row>23</xdr:row>
      <xdr:rowOff>25400</xdr:rowOff>
    </xdr:from>
    <xdr:to>
      <xdr:col>10</xdr:col>
      <xdr:colOff>355600</xdr:colOff>
      <xdr:row>48</xdr:row>
      <xdr:rowOff>76200</xdr:rowOff>
    </xdr:to>
    <xdr:graphicFrame macro="">
      <xdr:nvGraphicFramePr>
        <xdr:cNvPr id="3073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76200</xdr:colOff>
      <xdr:row>10</xdr:row>
      <xdr:rowOff>152400</xdr:rowOff>
    </xdr:from>
    <xdr:to>
      <xdr:col>10</xdr:col>
      <xdr:colOff>266700</xdr:colOff>
      <xdr:row>20</xdr:row>
      <xdr:rowOff>139700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469900" y="1930400"/>
          <a:ext cx="6159500" cy="1638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considère un mobile oscillant entre deux ressorts sur un banc à coussin d'air. Les positions du mobile sont enregistrées à l'aide d'une électrode trempant dans une cuve rhéographique.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Si possible, on mesure plusieurs périodes pour en déduire une valeur plus précise de la période.</a:t>
          </a: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• On vérifie que l'inverse du carré de la période est proportionnel à la raideur (ce serait toutefois mieux avec au moins trois points). Le coefficient de proportionnalité est à peu près compatible avec 1/4π</a:t>
          </a:r>
          <a:r>
            <a:rPr lang="fr-FR" sz="1000" b="0" i="0" u="none" strike="noStrike" baseline="30000">
              <a:solidFill>
                <a:srgbClr val="000000"/>
              </a:solidFill>
              <a:latin typeface="Verdana"/>
              <a:ea typeface="Verdana"/>
              <a:cs typeface="Verdan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m, mais les incertitudes de mesure sont assez grandes.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6"/>
  <sheetViews>
    <sheetView tabSelected="1" workbookViewId="0">
      <selection activeCell="J44" sqref="J44"/>
    </sheetView>
  </sheetViews>
  <sheetFormatPr baseColWidth="10" defaultRowHeight="13" x14ac:dyDescent="0"/>
  <sheetData>
    <row r="1" spans="1:1" ht="18">
      <c r="A1" s="1" t="s">
        <v>0</v>
      </c>
    </row>
    <row r="18" spans="2:3">
      <c r="B18" s="2" t="s">
        <v>1</v>
      </c>
      <c r="C18" s="3" t="s">
        <v>2</v>
      </c>
    </row>
    <row r="19" spans="2:3">
      <c r="B19" s="4"/>
      <c r="C19" s="5"/>
    </row>
    <row r="20" spans="2:3">
      <c r="B20" s="6">
        <v>1.5</v>
      </c>
      <c r="C20" s="7">
        <v>3</v>
      </c>
    </row>
    <row r="21" spans="2:3">
      <c r="B21" s="6">
        <v>1.78</v>
      </c>
      <c r="C21" s="7">
        <v>4</v>
      </c>
    </row>
    <row r="22" spans="2:3">
      <c r="B22" s="6">
        <v>2.0499999999999998</v>
      </c>
      <c r="C22" s="7">
        <v>5</v>
      </c>
    </row>
    <row r="23" spans="2:3">
      <c r="B23" s="6">
        <v>2.3199999999999998</v>
      </c>
      <c r="C23" s="7">
        <v>6</v>
      </c>
    </row>
    <row r="24" spans="2:3">
      <c r="B24" s="6">
        <v>2.58</v>
      </c>
      <c r="C24" s="7">
        <v>7</v>
      </c>
    </row>
    <row r="25" spans="2:3">
      <c r="B25" s="6">
        <v>3.44</v>
      </c>
      <c r="C25" s="7">
        <v>10</v>
      </c>
    </row>
    <row r="26" spans="2:3">
      <c r="B26" s="8">
        <v>4.3099999999999996</v>
      </c>
      <c r="C26" s="9">
        <v>13</v>
      </c>
    </row>
  </sheetData>
  <pageMargins left="0.78740157480314965" right="0.78740157480314965" top="0.98425196850393704" bottom="0.98425196850393704" header="0.51181102362204722" footer="0.51181102362204722"/>
  <pageSetup paperSize="0" scale="92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13"/>
  <sheetViews>
    <sheetView topLeftCell="A18" zoomScale="150" zoomScaleNormal="150" zoomScalePageLayoutView="150" workbookViewId="0">
      <selection activeCell="J35" sqref="J35"/>
    </sheetView>
  </sheetViews>
  <sheetFormatPr baseColWidth="10" defaultRowHeight="13" x14ac:dyDescent="0"/>
  <cols>
    <col min="1" max="1" width="12.28515625" customWidth="1"/>
    <col min="2" max="2" width="4.5703125" bestFit="1" customWidth="1"/>
    <col min="4" max="5" width="6.5703125" bestFit="1" customWidth="1"/>
    <col min="6" max="7" width="5.5703125" bestFit="1" customWidth="1"/>
    <col min="8" max="8" width="6.42578125" bestFit="1" customWidth="1"/>
    <col min="9" max="9" width="5.5703125" bestFit="1" customWidth="1"/>
  </cols>
  <sheetData>
    <row r="1" spans="1:9" ht="18">
      <c r="A1" s="1" t="s">
        <v>3</v>
      </c>
    </row>
    <row r="6" spans="1:9" ht="16">
      <c r="A6" s="10" t="s">
        <v>5</v>
      </c>
      <c r="B6" s="10" t="s">
        <v>4</v>
      </c>
      <c r="D6" s="2" t="s">
        <v>10</v>
      </c>
      <c r="E6" s="11" t="s">
        <v>4</v>
      </c>
      <c r="F6" s="11" t="s">
        <v>7</v>
      </c>
      <c r="G6" s="11" t="s">
        <v>4</v>
      </c>
      <c r="H6" s="11" t="s">
        <v>8</v>
      </c>
      <c r="I6" s="3" t="s">
        <v>4</v>
      </c>
    </row>
    <row r="7" spans="1:9">
      <c r="A7" s="23">
        <v>8.68</v>
      </c>
      <c r="B7" s="23">
        <v>0.1</v>
      </c>
      <c r="D7" s="12"/>
      <c r="E7" s="13"/>
      <c r="F7" s="13"/>
      <c r="G7" s="13"/>
      <c r="H7" s="13"/>
      <c r="I7" s="14"/>
    </row>
    <row r="8" spans="1:9">
      <c r="D8" s="19">
        <f>99.8/1000</f>
        <v>9.98E-2</v>
      </c>
      <c r="E8" s="21">
        <v>1E-4</v>
      </c>
      <c r="F8" s="15">
        <v>0.48199999999999998</v>
      </c>
      <c r="G8" s="15">
        <v>5.0000000000000001E-3</v>
      </c>
      <c r="H8" s="15">
        <f>F8^2</f>
        <v>0.23232399999999997</v>
      </c>
      <c r="I8" s="16">
        <f>2*F8*G8</f>
        <v>4.8199999999999996E-3</v>
      </c>
    </row>
    <row r="9" spans="1:9" ht="16">
      <c r="A9" s="10" t="s">
        <v>6</v>
      </c>
      <c r="B9" s="10" t="s">
        <v>4</v>
      </c>
      <c r="D9" s="20">
        <f>121.8/1000</f>
        <v>0.12179999999999999</v>
      </c>
      <c r="E9" s="22">
        <v>1E-4</v>
      </c>
      <c r="F9" s="17">
        <v>0.53600000000000003</v>
      </c>
      <c r="G9" s="17">
        <v>5.0000000000000001E-3</v>
      </c>
      <c r="H9" s="17">
        <f>F9^2</f>
        <v>0.28729600000000005</v>
      </c>
      <c r="I9" s="18">
        <f>2*F9*G9</f>
        <v>5.3600000000000002E-3</v>
      </c>
    </row>
    <row r="10" spans="1:9">
      <c r="A10" s="23">
        <v>8.68</v>
      </c>
      <c r="B10" s="23">
        <v>0.1</v>
      </c>
    </row>
    <row r="12" spans="1:9" ht="15">
      <c r="A12" s="10" t="s">
        <v>9</v>
      </c>
      <c r="B12" s="10" t="s">
        <v>4</v>
      </c>
    </row>
    <row r="13" spans="1:9">
      <c r="A13" s="23">
        <f>(4*PI()^2)/(A7+A10)</f>
        <v>2.2741023965643681</v>
      </c>
      <c r="B13" s="23">
        <f>A13*(B7+B10)/(A7+A10)</f>
        <v>2.6199336365948941E-2</v>
      </c>
    </row>
  </sheetData>
  <pageMargins left="0.78740157480314965" right="0.78740157480314965" top="0.98425196850393704" bottom="0.98425196850393704" header="0.51181102362204722" footer="0.51181102362204722"/>
  <pageSetup paperSize="0" scale="92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24"/>
  <sheetViews>
    <sheetView topLeftCell="A20" zoomScale="150" zoomScaleNormal="150" zoomScalePageLayoutView="150" workbookViewId="0">
      <selection activeCell="J53" sqref="J53"/>
    </sheetView>
  </sheetViews>
  <sheetFormatPr baseColWidth="10" defaultRowHeight="13" x14ac:dyDescent="0"/>
  <cols>
    <col min="1" max="1" width="4.42578125" customWidth="1"/>
    <col min="2" max="2" width="9.42578125" bestFit="1" customWidth="1"/>
    <col min="3" max="3" width="6.5703125" bestFit="1" customWidth="1"/>
    <col min="4" max="4" width="9.42578125" bestFit="1" customWidth="1"/>
    <col min="5" max="5" width="3.5703125" bestFit="1" customWidth="1"/>
    <col min="6" max="6" width="12.140625" bestFit="1" customWidth="1"/>
    <col min="7" max="7" width="5.5703125" bestFit="1" customWidth="1"/>
    <col min="8" max="9" width="6.5703125" bestFit="1" customWidth="1"/>
    <col min="10" max="10" width="7.28515625" bestFit="1" customWidth="1"/>
    <col min="11" max="11" width="4.5703125" bestFit="1" customWidth="1"/>
  </cols>
  <sheetData>
    <row r="1" spans="1:11" ht="18">
      <c r="A1" s="1" t="s">
        <v>11</v>
      </c>
    </row>
    <row r="3" spans="1:11" ht="15">
      <c r="B3" s="28" t="s">
        <v>10</v>
      </c>
      <c r="C3" s="10" t="s">
        <v>4</v>
      </c>
      <c r="F3" s="10" t="s">
        <v>14</v>
      </c>
      <c r="G3" s="10" t="s">
        <v>4</v>
      </c>
    </row>
    <row r="4" spans="1:11">
      <c r="B4" s="30">
        <f>112.5/1000</f>
        <v>0.1125</v>
      </c>
      <c r="C4" s="30">
        <f>1/1000</f>
        <v>1E-3</v>
      </c>
      <c r="F4" s="29">
        <f>1/(4*PI()^2*B4)</f>
        <v>0.22515818587186173</v>
      </c>
      <c r="G4" s="29">
        <f>F4*C4/B4</f>
        <v>2.001406096638771E-3</v>
      </c>
    </row>
    <row r="6" spans="1:11" ht="16">
      <c r="B6" s="2" t="s">
        <v>5</v>
      </c>
      <c r="C6" s="11" t="s">
        <v>4</v>
      </c>
      <c r="D6" s="11" t="s">
        <v>6</v>
      </c>
      <c r="E6" s="11" t="s">
        <v>4</v>
      </c>
      <c r="F6" s="11" t="s">
        <v>12</v>
      </c>
      <c r="G6" s="11" t="s">
        <v>4</v>
      </c>
      <c r="H6" s="11" t="s">
        <v>7</v>
      </c>
      <c r="I6" s="11" t="s">
        <v>4</v>
      </c>
      <c r="J6" s="11" t="s">
        <v>13</v>
      </c>
      <c r="K6" s="3" t="s">
        <v>4</v>
      </c>
    </row>
    <row r="7" spans="1:11"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1">
      <c r="B8" s="25">
        <v>14</v>
      </c>
      <c r="C8" s="26">
        <v>0.2</v>
      </c>
      <c r="D8" s="26">
        <v>14</v>
      </c>
      <c r="E8" s="26">
        <v>0.2</v>
      </c>
      <c r="F8" s="26">
        <f>B8+D8</f>
        <v>28</v>
      </c>
      <c r="G8" s="26">
        <f>C8+E8</f>
        <v>0.4</v>
      </c>
      <c r="H8" s="21">
        <v>0.38</v>
      </c>
      <c r="I8" s="21">
        <v>2.1000000000000001E-2</v>
      </c>
      <c r="J8" s="24">
        <f>H8^(-2)</f>
        <v>6.9252077562326866</v>
      </c>
      <c r="K8" s="27">
        <f>2*(H8^(-3))*I8</f>
        <v>0.76541769937308657</v>
      </c>
    </row>
    <row r="9" spans="1:11">
      <c r="B9" s="31">
        <v>25</v>
      </c>
      <c r="C9" s="32">
        <v>0.4</v>
      </c>
      <c r="D9" s="32">
        <v>25</v>
      </c>
      <c r="E9" s="32">
        <v>0.4</v>
      </c>
      <c r="F9" s="32">
        <f>B9+D9</f>
        <v>50</v>
      </c>
      <c r="G9" s="32">
        <f>C9+E9</f>
        <v>0.8</v>
      </c>
      <c r="H9" s="22">
        <v>0.28999999999999998</v>
      </c>
      <c r="I9" s="22">
        <v>1.6500000000000001E-2</v>
      </c>
      <c r="J9" s="33">
        <f>H9^(-2)</f>
        <v>11.890606420927469</v>
      </c>
      <c r="K9" s="34">
        <f>2*(H9^(-3))*I9</f>
        <v>1.3530690065193327</v>
      </c>
    </row>
    <row r="24" spans="13:13">
      <c r="M24" s="35"/>
    </row>
  </sheetData>
  <phoneticPr fontId="5"/>
  <pageMargins left="0.78740157480314965" right="0.78740157480314965" top="0.98425196850393704" bottom="0.98425196850393704" header="0.51181102362204722" footer="0.51181102362204722"/>
  <pageSetup paperSize="0" scale="90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cuve</vt:lpstr>
      <vt:lpstr>période-masse</vt:lpstr>
      <vt:lpstr>période-raideur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Jean-Michel Laffaille</dc:creator>
  <cp:keywords/>
  <dc:description>d'après des mesures fournies par Julia Gautier</dc:description>
  <cp:lastModifiedBy>Jean-Michel Laffaille</cp:lastModifiedBy>
  <cp:lastPrinted>2003-05-08T16:29:33Z</cp:lastPrinted>
  <dcterms:created xsi:type="dcterms:W3CDTF">2003-05-07T19:04:52Z</dcterms:created>
  <dcterms:modified xsi:type="dcterms:W3CDTF">2025-09-14T11:57:44Z</dcterms:modified>
  <cp:category/>
</cp:coreProperties>
</file>