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580" yWindow="0" windowWidth="20400" windowHeight="18120" tabRatio="394" firstSheet="2" activeTab="4"/>
  </bookViews>
  <sheets>
    <sheet name="C1R15" sheetId="8" r:id="rId1"/>
    <sheet name="C1R40" sheetId="10" r:id="rId2"/>
    <sheet name="C1R100" sheetId="11" r:id="rId3"/>
    <sheet name="C1R200" sheetId="4" r:id="rId4"/>
    <sheet name="C1R400" sheetId="9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8" l="1"/>
  <c r="C5" i="8"/>
  <c r="D5" i="8"/>
  <c r="F5" i="8"/>
  <c r="H5" i="8"/>
  <c r="I5" i="8"/>
  <c r="J5" i="8"/>
  <c r="K5" i="8"/>
  <c r="M5" i="8"/>
  <c r="Q5" i="8"/>
  <c r="R5" i="8"/>
  <c r="S5" i="8"/>
  <c r="U5" i="8"/>
  <c r="B6" i="8"/>
  <c r="C6" i="8"/>
  <c r="D6" i="8"/>
  <c r="F6" i="8"/>
  <c r="H6" i="8"/>
  <c r="I6" i="8"/>
  <c r="J6" i="8"/>
  <c r="K6" i="8"/>
  <c r="M6" i="8"/>
  <c r="Q6" i="8"/>
  <c r="R6" i="8"/>
  <c r="S6" i="8"/>
  <c r="U6" i="8"/>
  <c r="B7" i="8"/>
  <c r="C7" i="8"/>
  <c r="D7" i="8"/>
  <c r="F7" i="8"/>
  <c r="H7" i="8"/>
  <c r="I7" i="8"/>
  <c r="J7" i="8"/>
  <c r="K7" i="8"/>
  <c r="M7" i="8"/>
  <c r="Q7" i="8"/>
  <c r="R7" i="8"/>
  <c r="S7" i="8"/>
  <c r="U7" i="8"/>
  <c r="B8" i="8"/>
  <c r="C8" i="8"/>
  <c r="D8" i="8"/>
  <c r="F8" i="8"/>
  <c r="H8" i="8"/>
  <c r="I8" i="8"/>
  <c r="J8" i="8"/>
  <c r="K8" i="8"/>
  <c r="M8" i="8"/>
  <c r="Q8" i="8"/>
  <c r="R8" i="8"/>
  <c r="S8" i="8"/>
  <c r="U8" i="8"/>
  <c r="B9" i="8"/>
  <c r="C9" i="8"/>
  <c r="D9" i="8"/>
  <c r="F9" i="8"/>
  <c r="H9" i="8"/>
  <c r="I9" i="8"/>
  <c r="J9" i="8"/>
  <c r="K9" i="8"/>
  <c r="M9" i="8"/>
  <c r="Q9" i="8"/>
  <c r="R9" i="8"/>
  <c r="S9" i="8"/>
  <c r="U9" i="8"/>
  <c r="B10" i="8"/>
  <c r="C10" i="8"/>
  <c r="D10" i="8"/>
  <c r="F10" i="8"/>
  <c r="H10" i="8"/>
  <c r="I10" i="8"/>
  <c r="J10" i="8"/>
  <c r="K10" i="8"/>
  <c r="M10" i="8"/>
  <c r="Q10" i="8"/>
  <c r="R10" i="8"/>
  <c r="S10" i="8"/>
  <c r="U10" i="8"/>
  <c r="B11" i="8"/>
  <c r="C11" i="8"/>
  <c r="D11" i="8"/>
  <c r="F11" i="8"/>
  <c r="H11" i="8"/>
  <c r="I11" i="8"/>
  <c r="J11" i="8"/>
  <c r="K11" i="8"/>
  <c r="M11" i="8"/>
  <c r="Q11" i="8"/>
  <c r="R11" i="8"/>
  <c r="S11" i="8"/>
  <c r="U11" i="8"/>
  <c r="B12" i="8"/>
  <c r="C12" i="8"/>
  <c r="D12" i="8"/>
  <c r="F12" i="8"/>
  <c r="H12" i="8"/>
  <c r="I12" i="8"/>
  <c r="J12" i="8"/>
  <c r="K12" i="8"/>
  <c r="M12" i="8"/>
  <c r="Q12" i="8"/>
  <c r="R12" i="8"/>
  <c r="S12" i="8"/>
  <c r="U12" i="8"/>
  <c r="B13" i="8"/>
  <c r="C13" i="8"/>
  <c r="D13" i="8"/>
  <c r="F13" i="8"/>
  <c r="H13" i="8"/>
  <c r="I13" i="8"/>
  <c r="J13" i="8"/>
  <c r="K13" i="8"/>
  <c r="M13" i="8"/>
  <c r="Q13" i="8"/>
  <c r="R13" i="8"/>
  <c r="S13" i="8"/>
  <c r="U13" i="8"/>
  <c r="B14" i="8"/>
  <c r="C14" i="8"/>
  <c r="D14" i="8"/>
  <c r="F14" i="8"/>
  <c r="H14" i="8"/>
  <c r="I14" i="8"/>
  <c r="J14" i="8"/>
  <c r="K14" i="8"/>
  <c r="M14" i="8"/>
  <c r="Q14" i="8"/>
  <c r="R14" i="8"/>
  <c r="S14" i="8"/>
  <c r="U14" i="8"/>
  <c r="B15" i="8"/>
  <c r="C15" i="8"/>
  <c r="D15" i="8"/>
  <c r="F15" i="8"/>
  <c r="H15" i="8"/>
  <c r="I15" i="8"/>
  <c r="J15" i="8"/>
  <c r="K15" i="8"/>
  <c r="M15" i="8"/>
  <c r="Q15" i="8"/>
  <c r="R15" i="8"/>
  <c r="S15" i="8"/>
  <c r="U15" i="8"/>
  <c r="B16" i="8"/>
  <c r="C16" i="8"/>
  <c r="D16" i="8"/>
  <c r="F16" i="8"/>
  <c r="H16" i="8"/>
  <c r="I16" i="8"/>
  <c r="J16" i="8"/>
  <c r="K16" i="8"/>
  <c r="M16" i="8"/>
  <c r="Q16" i="8"/>
  <c r="R16" i="8"/>
  <c r="S16" i="8"/>
  <c r="U16" i="8"/>
  <c r="B17" i="8"/>
  <c r="C17" i="8"/>
  <c r="D17" i="8"/>
  <c r="F17" i="8"/>
  <c r="H17" i="8"/>
  <c r="I17" i="8"/>
  <c r="J17" i="8"/>
  <c r="K17" i="8"/>
  <c r="M17" i="8"/>
  <c r="Q17" i="8"/>
  <c r="R17" i="8"/>
  <c r="S17" i="8"/>
  <c r="U17" i="8"/>
  <c r="B18" i="8"/>
  <c r="C18" i="8"/>
  <c r="D18" i="8"/>
  <c r="F18" i="8"/>
  <c r="H18" i="8"/>
  <c r="I18" i="8"/>
  <c r="J18" i="8"/>
  <c r="K18" i="8"/>
  <c r="M18" i="8"/>
  <c r="Q18" i="8"/>
  <c r="R18" i="8"/>
  <c r="S18" i="8"/>
  <c r="U18" i="8"/>
  <c r="B19" i="8"/>
  <c r="C19" i="8"/>
  <c r="D19" i="8"/>
  <c r="F19" i="8"/>
  <c r="H19" i="8"/>
  <c r="I19" i="8"/>
  <c r="J19" i="8"/>
  <c r="K19" i="8"/>
  <c r="M19" i="8"/>
  <c r="Q19" i="8"/>
  <c r="R19" i="8"/>
  <c r="S19" i="8"/>
  <c r="U19" i="8"/>
  <c r="B20" i="8"/>
  <c r="C20" i="8"/>
  <c r="D20" i="8"/>
  <c r="F20" i="8"/>
  <c r="H20" i="8"/>
  <c r="I20" i="8"/>
  <c r="J20" i="8"/>
  <c r="K20" i="8"/>
  <c r="M20" i="8"/>
  <c r="Q20" i="8"/>
  <c r="R20" i="8"/>
  <c r="S20" i="8"/>
  <c r="U20" i="8"/>
  <c r="B21" i="8"/>
  <c r="C21" i="8"/>
  <c r="D21" i="8"/>
  <c r="F21" i="8"/>
  <c r="H21" i="8"/>
  <c r="I21" i="8"/>
  <c r="J21" i="8"/>
  <c r="K21" i="8"/>
  <c r="M21" i="8"/>
  <c r="Q21" i="8"/>
  <c r="R21" i="8"/>
  <c r="S21" i="8"/>
  <c r="U21" i="8"/>
  <c r="B22" i="8"/>
  <c r="C22" i="8"/>
  <c r="D22" i="8"/>
  <c r="F22" i="8"/>
  <c r="H22" i="8"/>
  <c r="I22" i="8"/>
  <c r="J22" i="8"/>
  <c r="K22" i="8"/>
  <c r="M22" i="8"/>
  <c r="Q22" i="8"/>
  <c r="R22" i="8"/>
  <c r="S22" i="8"/>
  <c r="U22" i="8"/>
  <c r="B23" i="8"/>
  <c r="C23" i="8"/>
  <c r="D23" i="8"/>
  <c r="F23" i="8"/>
  <c r="H23" i="8"/>
  <c r="I23" i="8"/>
  <c r="J23" i="8"/>
  <c r="K23" i="8"/>
  <c r="M23" i="8"/>
  <c r="Q23" i="8"/>
  <c r="R23" i="8"/>
  <c r="S23" i="8"/>
  <c r="U23" i="8"/>
  <c r="B24" i="8"/>
  <c r="C24" i="8"/>
  <c r="D24" i="8"/>
  <c r="F24" i="8"/>
  <c r="H24" i="8"/>
  <c r="I24" i="8"/>
  <c r="J24" i="8"/>
  <c r="K24" i="8"/>
  <c r="M24" i="8"/>
  <c r="Q24" i="8"/>
  <c r="R24" i="8"/>
  <c r="S24" i="8"/>
  <c r="U24" i="8"/>
  <c r="B25" i="8"/>
  <c r="C25" i="8"/>
  <c r="D25" i="8"/>
  <c r="F25" i="8"/>
  <c r="H25" i="8"/>
  <c r="I25" i="8"/>
  <c r="J25" i="8"/>
  <c r="K25" i="8"/>
  <c r="M25" i="8"/>
  <c r="Q25" i="8"/>
  <c r="R25" i="8"/>
  <c r="S25" i="8"/>
  <c r="U25" i="8"/>
  <c r="B26" i="8"/>
  <c r="C26" i="8"/>
  <c r="D26" i="8"/>
  <c r="F26" i="8"/>
  <c r="H26" i="8"/>
  <c r="I26" i="8"/>
  <c r="J26" i="8"/>
  <c r="K26" i="8"/>
  <c r="M26" i="8"/>
  <c r="Q26" i="8"/>
  <c r="R26" i="8"/>
  <c r="S26" i="8"/>
  <c r="U26" i="8"/>
  <c r="B27" i="8"/>
  <c r="C27" i="8"/>
  <c r="D27" i="8"/>
  <c r="F27" i="8"/>
  <c r="H27" i="8"/>
  <c r="I27" i="8"/>
  <c r="J27" i="8"/>
  <c r="K27" i="8"/>
  <c r="M27" i="8"/>
  <c r="Q27" i="8"/>
  <c r="R27" i="8"/>
  <c r="S27" i="8"/>
  <c r="U27" i="8"/>
  <c r="B28" i="8"/>
  <c r="C28" i="8"/>
  <c r="D28" i="8"/>
  <c r="F28" i="8"/>
  <c r="H28" i="8"/>
  <c r="I28" i="8"/>
  <c r="J28" i="8"/>
  <c r="K28" i="8"/>
  <c r="M28" i="8"/>
  <c r="Q28" i="8"/>
  <c r="R28" i="8"/>
  <c r="S28" i="8"/>
  <c r="U28" i="8"/>
  <c r="B29" i="8"/>
  <c r="C29" i="8"/>
  <c r="D29" i="8"/>
  <c r="F29" i="8"/>
  <c r="H29" i="8"/>
  <c r="I29" i="8"/>
  <c r="J29" i="8"/>
  <c r="K29" i="8"/>
  <c r="M29" i="8"/>
  <c r="Q29" i="8"/>
  <c r="R29" i="8"/>
  <c r="S29" i="8"/>
  <c r="U29" i="8"/>
  <c r="B30" i="8"/>
  <c r="C30" i="8"/>
  <c r="D30" i="8"/>
  <c r="F30" i="8"/>
  <c r="H30" i="8"/>
  <c r="I30" i="8"/>
  <c r="J30" i="8"/>
  <c r="K30" i="8"/>
  <c r="M30" i="8"/>
  <c r="Q30" i="8"/>
  <c r="R30" i="8"/>
  <c r="S30" i="8"/>
  <c r="U30" i="8"/>
  <c r="B31" i="8"/>
  <c r="C31" i="8"/>
  <c r="D31" i="8"/>
  <c r="F31" i="8"/>
  <c r="H31" i="8"/>
  <c r="I31" i="8"/>
  <c r="J31" i="8"/>
  <c r="K31" i="8"/>
  <c r="M31" i="8"/>
  <c r="Q31" i="8"/>
  <c r="R31" i="8"/>
  <c r="S31" i="8"/>
  <c r="U31" i="8"/>
  <c r="B32" i="8"/>
  <c r="C32" i="8"/>
  <c r="D32" i="8"/>
  <c r="F32" i="8"/>
  <c r="H32" i="8"/>
  <c r="I32" i="8"/>
  <c r="J32" i="8"/>
  <c r="K32" i="8"/>
  <c r="M32" i="8"/>
  <c r="Q32" i="8"/>
  <c r="R32" i="8"/>
  <c r="S32" i="8"/>
  <c r="U32" i="8"/>
  <c r="B33" i="8"/>
  <c r="C33" i="8"/>
  <c r="D33" i="8"/>
  <c r="F33" i="8"/>
  <c r="H33" i="8"/>
  <c r="I33" i="8"/>
  <c r="J33" i="8"/>
  <c r="K33" i="8"/>
  <c r="M33" i="8"/>
  <c r="Q33" i="8"/>
  <c r="R33" i="8"/>
  <c r="S33" i="8"/>
  <c r="U33" i="8"/>
  <c r="B34" i="8"/>
  <c r="C34" i="8"/>
  <c r="D34" i="8"/>
  <c r="F34" i="8"/>
  <c r="H34" i="8"/>
  <c r="I34" i="8"/>
  <c r="J34" i="8"/>
  <c r="K34" i="8"/>
  <c r="M34" i="8"/>
  <c r="Q34" i="8"/>
  <c r="R34" i="8"/>
  <c r="S34" i="8"/>
  <c r="U34" i="8"/>
  <c r="B35" i="8"/>
  <c r="C35" i="8"/>
  <c r="D35" i="8"/>
  <c r="F35" i="8"/>
  <c r="H35" i="8"/>
  <c r="I35" i="8"/>
  <c r="J35" i="8"/>
  <c r="K35" i="8"/>
  <c r="M35" i="8"/>
  <c r="Q35" i="8"/>
  <c r="R35" i="8"/>
  <c r="S35" i="8"/>
  <c r="U35" i="8"/>
  <c r="B36" i="8"/>
  <c r="C36" i="8"/>
  <c r="D36" i="8"/>
  <c r="F36" i="8"/>
  <c r="H36" i="8"/>
  <c r="I36" i="8"/>
  <c r="J36" i="8"/>
  <c r="K36" i="8"/>
  <c r="M36" i="8"/>
  <c r="Q36" i="8"/>
  <c r="R36" i="8"/>
  <c r="S36" i="8"/>
  <c r="U36" i="8"/>
  <c r="B37" i="8"/>
  <c r="C37" i="8"/>
  <c r="D37" i="8"/>
  <c r="F37" i="8"/>
  <c r="H37" i="8"/>
  <c r="I37" i="8"/>
  <c r="J37" i="8"/>
  <c r="K37" i="8"/>
  <c r="M37" i="8"/>
  <c r="Q37" i="8"/>
  <c r="R37" i="8"/>
  <c r="S37" i="8"/>
  <c r="U37" i="8"/>
  <c r="B38" i="8"/>
  <c r="C38" i="8"/>
  <c r="D38" i="8"/>
  <c r="F38" i="8"/>
  <c r="H38" i="8"/>
  <c r="I38" i="8"/>
  <c r="J38" i="8"/>
  <c r="K38" i="8"/>
  <c r="M38" i="8"/>
  <c r="Q38" i="8"/>
  <c r="R38" i="8"/>
  <c r="S38" i="8"/>
  <c r="U38" i="8"/>
  <c r="B39" i="8"/>
  <c r="C39" i="8"/>
  <c r="D39" i="8"/>
  <c r="F39" i="8"/>
  <c r="H39" i="8"/>
  <c r="I39" i="8"/>
  <c r="J39" i="8"/>
  <c r="K39" i="8"/>
  <c r="M39" i="8"/>
  <c r="Q39" i="8"/>
  <c r="R39" i="8"/>
  <c r="S39" i="8"/>
  <c r="U39" i="8"/>
  <c r="E50" i="8"/>
  <c r="F50" i="8"/>
  <c r="B5" i="10"/>
  <c r="C5" i="10"/>
  <c r="D5" i="10"/>
  <c r="F5" i="10"/>
  <c r="H5" i="10"/>
  <c r="I5" i="10"/>
  <c r="J5" i="10"/>
  <c r="K5" i="10"/>
  <c r="M5" i="10"/>
  <c r="Q5" i="10"/>
  <c r="R5" i="10"/>
  <c r="S5" i="10"/>
  <c r="U5" i="10"/>
  <c r="B6" i="10"/>
  <c r="C6" i="10"/>
  <c r="D6" i="10"/>
  <c r="F6" i="10"/>
  <c r="H6" i="10"/>
  <c r="I6" i="10"/>
  <c r="J6" i="10"/>
  <c r="K6" i="10"/>
  <c r="M6" i="10"/>
  <c r="Q6" i="10"/>
  <c r="R6" i="10"/>
  <c r="S6" i="10"/>
  <c r="U6" i="10"/>
  <c r="B7" i="10"/>
  <c r="C7" i="10"/>
  <c r="D7" i="10"/>
  <c r="F7" i="10"/>
  <c r="H7" i="10"/>
  <c r="I7" i="10"/>
  <c r="J7" i="10"/>
  <c r="K7" i="10"/>
  <c r="M7" i="10"/>
  <c r="Q7" i="10"/>
  <c r="R7" i="10"/>
  <c r="S7" i="10"/>
  <c r="U7" i="10"/>
  <c r="B8" i="10"/>
  <c r="C8" i="10"/>
  <c r="D8" i="10"/>
  <c r="F8" i="10"/>
  <c r="H8" i="10"/>
  <c r="I8" i="10"/>
  <c r="J8" i="10"/>
  <c r="K8" i="10"/>
  <c r="M8" i="10"/>
  <c r="Q8" i="10"/>
  <c r="R8" i="10"/>
  <c r="S8" i="10"/>
  <c r="U8" i="10"/>
  <c r="B9" i="10"/>
  <c r="C9" i="10"/>
  <c r="D9" i="10"/>
  <c r="F9" i="10"/>
  <c r="H9" i="10"/>
  <c r="I9" i="10"/>
  <c r="J9" i="10"/>
  <c r="K9" i="10"/>
  <c r="M9" i="10"/>
  <c r="Q9" i="10"/>
  <c r="R9" i="10"/>
  <c r="S9" i="10"/>
  <c r="U9" i="10"/>
  <c r="B10" i="10"/>
  <c r="C10" i="10"/>
  <c r="D10" i="10"/>
  <c r="F10" i="10"/>
  <c r="H10" i="10"/>
  <c r="I10" i="10"/>
  <c r="J10" i="10"/>
  <c r="K10" i="10"/>
  <c r="M10" i="10"/>
  <c r="Q10" i="10"/>
  <c r="R10" i="10"/>
  <c r="S10" i="10"/>
  <c r="U10" i="10"/>
  <c r="B11" i="10"/>
  <c r="C11" i="10"/>
  <c r="D11" i="10"/>
  <c r="F11" i="10"/>
  <c r="H11" i="10"/>
  <c r="I11" i="10"/>
  <c r="J11" i="10"/>
  <c r="K11" i="10"/>
  <c r="M11" i="10"/>
  <c r="Q11" i="10"/>
  <c r="R11" i="10"/>
  <c r="S11" i="10"/>
  <c r="U11" i="10"/>
  <c r="B12" i="10"/>
  <c r="C12" i="10"/>
  <c r="D12" i="10"/>
  <c r="F12" i="10"/>
  <c r="H12" i="10"/>
  <c r="I12" i="10"/>
  <c r="J12" i="10"/>
  <c r="K12" i="10"/>
  <c r="M12" i="10"/>
  <c r="Q12" i="10"/>
  <c r="R12" i="10"/>
  <c r="S12" i="10"/>
  <c r="U12" i="10"/>
  <c r="B13" i="10"/>
  <c r="C13" i="10"/>
  <c r="D13" i="10"/>
  <c r="F13" i="10"/>
  <c r="H13" i="10"/>
  <c r="I13" i="10"/>
  <c r="J13" i="10"/>
  <c r="K13" i="10"/>
  <c r="M13" i="10"/>
  <c r="Q13" i="10"/>
  <c r="R13" i="10"/>
  <c r="S13" i="10"/>
  <c r="U13" i="10"/>
  <c r="B14" i="10"/>
  <c r="C14" i="10"/>
  <c r="D14" i="10"/>
  <c r="F14" i="10"/>
  <c r="H14" i="10"/>
  <c r="I14" i="10"/>
  <c r="J14" i="10"/>
  <c r="K14" i="10"/>
  <c r="M14" i="10"/>
  <c r="Q14" i="10"/>
  <c r="R14" i="10"/>
  <c r="S14" i="10"/>
  <c r="U14" i="10"/>
  <c r="B15" i="10"/>
  <c r="C15" i="10"/>
  <c r="D15" i="10"/>
  <c r="F15" i="10"/>
  <c r="H15" i="10"/>
  <c r="I15" i="10"/>
  <c r="J15" i="10"/>
  <c r="K15" i="10"/>
  <c r="M15" i="10"/>
  <c r="Q15" i="10"/>
  <c r="R15" i="10"/>
  <c r="S15" i="10"/>
  <c r="U15" i="10"/>
  <c r="B16" i="10"/>
  <c r="C16" i="10"/>
  <c r="D16" i="10"/>
  <c r="F16" i="10"/>
  <c r="H16" i="10"/>
  <c r="I16" i="10"/>
  <c r="J16" i="10"/>
  <c r="K16" i="10"/>
  <c r="M16" i="10"/>
  <c r="Q16" i="10"/>
  <c r="R16" i="10"/>
  <c r="S16" i="10"/>
  <c r="U16" i="10"/>
  <c r="B17" i="10"/>
  <c r="C17" i="10"/>
  <c r="D17" i="10"/>
  <c r="F17" i="10"/>
  <c r="H17" i="10"/>
  <c r="I17" i="10"/>
  <c r="J17" i="10"/>
  <c r="K17" i="10"/>
  <c r="M17" i="10"/>
  <c r="Q17" i="10"/>
  <c r="R17" i="10"/>
  <c r="S17" i="10"/>
  <c r="U17" i="10"/>
  <c r="B18" i="10"/>
  <c r="C18" i="10"/>
  <c r="D18" i="10"/>
  <c r="F18" i="10"/>
  <c r="H18" i="10"/>
  <c r="I18" i="10"/>
  <c r="J18" i="10"/>
  <c r="K18" i="10"/>
  <c r="M18" i="10"/>
  <c r="Q18" i="10"/>
  <c r="R18" i="10"/>
  <c r="S18" i="10"/>
  <c r="U18" i="10"/>
  <c r="B19" i="10"/>
  <c r="C19" i="10"/>
  <c r="D19" i="10"/>
  <c r="F19" i="10"/>
  <c r="H19" i="10"/>
  <c r="I19" i="10"/>
  <c r="J19" i="10"/>
  <c r="K19" i="10"/>
  <c r="M19" i="10"/>
  <c r="Q19" i="10"/>
  <c r="R19" i="10"/>
  <c r="S19" i="10"/>
  <c r="U19" i="10"/>
  <c r="B20" i="10"/>
  <c r="C20" i="10"/>
  <c r="D20" i="10"/>
  <c r="F20" i="10"/>
  <c r="H20" i="10"/>
  <c r="I20" i="10"/>
  <c r="J20" i="10"/>
  <c r="K20" i="10"/>
  <c r="M20" i="10"/>
  <c r="Q20" i="10"/>
  <c r="R20" i="10"/>
  <c r="S20" i="10"/>
  <c r="U20" i="10"/>
  <c r="B21" i="10"/>
  <c r="C21" i="10"/>
  <c r="D21" i="10"/>
  <c r="F21" i="10"/>
  <c r="H21" i="10"/>
  <c r="I21" i="10"/>
  <c r="J21" i="10"/>
  <c r="K21" i="10"/>
  <c r="M21" i="10"/>
  <c r="Q21" i="10"/>
  <c r="R21" i="10"/>
  <c r="S21" i="10"/>
  <c r="U21" i="10"/>
  <c r="B22" i="10"/>
  <c r="C22" i="10"/>
  <c r="D22" i="10"/>
  <c r="F22" i="10"/>
  <c r="H22" i="10"/>
  <c r="I22" i="10"/>
  <c r="J22" i="10"/>
  <c r="K22" i="10"/>
  <c r="M22" i="10"/>
  <c r="Q22" i="10"/>
  <c r="R22" i="10"/>
  <c r="S22" i="10"/>
  <c r="U22" i="10"/>
  <c r="B23" i="10"/>
  <c r="C23" i="10"/>
  <c r="D23" i="10"/>
  <c r="F23" i="10"/>
  <c r="H23" i="10"/>
  <c r="I23" i="10"/>
  <c r="J23" i="10"/>
  <c r="K23" i="10"/>
  <c r="M23" i="10"/>
  <c r="Q23" i="10"/>
  <c r="R23" i="10"/>
  <c r="S23" i="10"/>
  <c r="U23" i="10"/>
  <c r="B24" i="10"/>
  <c r="C24" i="10"/>
  <c r="D24" i="10"/>
  <c r="F24" i="10"/>
  <c r="H24" i="10"/>
  <c r="I24" i="10"/>
  <c r="J24" i="10"/>
  <c r="K24" i="10"/>
  <c r="M24" i="10"/>
  <c r="Q24" i="10"/>
  <c r="R24" i="10"/>
  <c r="S24" i="10"/>
  <c r="U24" i="10"/>
  <c r="B25" i="10"/>
  <c r="C25" i="10"/>
  <c r="D25" i="10"/>
  <c r="F25" i="10"/>
  <c r="H25" i="10"/>
  <c r="I25" i="10"/>
  <c r="J25" i="10"/>
  <c r="K25" i="10"/>
  <c r="M25" i="10"/>
  <c r="Q25" i="10"/>
  <c r="R25" i="10"/>
  <c r="S25" i="10"/>
  <c r="U25" i="10"/>
  <c r="B26" i="10"/>
  <c r="C26" i="10"/>
  <c r="D26" i="10"/>
  <c r="F26" i="10"/>
  <c r="H26" i="10"/>
  <c r="I26" i="10"/>
  <c r="J26" i="10"/>
  <c r="K26" i="10"/>
  <c r="M26" i="10"/>
  <c r="Q26" i="10"/>
  <c r="R26" i="10"/>
  <c r="S26" i="10"/>
  <c r="U26" i="10"/>
  <c r="B27" i="10"/>
  <c r="C27" i="10"/>
  <c r="D27" i="10"/>
  <c r="F27" i="10"/>
  <c r="H27" i="10"/>
  <c r="I27" i="10"/>
  <c r="J27" i="10"/>
  <c r="K27" i="10"/>
  <c r="M27" i="10"/>
  <c r="Q27" i="10"/>
  <c r="R27" i="10"/>
  <c r="S27" i="10"/>
  <c r="U27" i="10"/>
  <c r="B28" i="10"/>
  <c r="C28" i="10"/>
  <c r="D28" i="10"/>
  <c r="F28" i="10"/>
  <c r="H28" i="10"/>
  <c r="I28" i="10"/>
  <c r="J28" i="10"/>
  <c r="K28" i="10"/>
  <c r="M28" i="10"/>
  <c r="Q28" i="10"/>
  <c r="R28" i="10"/>
  <c r="S28" i="10"/>
  <c r="U28" i="10"/>
  <c r="B29" i="10"/>
  <c r="C29" i="10"/>
  <c r="D29" i="10"/>
  <c r="F29" i="10"/>
  <c r="H29" i="10"/>
  <c r="I29" i="10"/>
  <c r="J29" i="10"/>
  <c r="K29" i="10"/>
  <c r="M29" i="10"/>
  <c r="Q29" i="10"/>
  <c r="R29" i="10"/>
  <c r="S29" i="10"/>
  <c r="U29" i="10"/>
  <c r="B30" i="10"/>
  <c r="C30" i="10"/>
  <c r="D30" i="10"/>
  <c r="F30" i="10"/>
  <c r="H30" i="10"/>
  <c r="I30" i="10"/>
  <c r="J30" i="10"/>
  <c r="K30" i="10"/>
  <c r="M30" i="10"/>
  <c r="Q30" i="10"/>
  <c r="R30" i="10"/>
  <c r="S30" i="10"/>
  <c r="U30" i="10"/>
  <c r="B31" i="10"/>
  <c r="C31" i="10"/>
  <c r="D31" i="10"/>
  <c r="F31" i="10"/>
  <c r="H31" i="10"/>
  <c r="I31" i="10"/>
  <c r="J31" i="10"/>
  <c r="K31" i="10"/>
  <c r="M31" i="10"/>
  <c r="Q31" i="10"/>
  <c r="R31" i="10"/>
  <c r="S31" i="10"/>
  <c r="U31" i="10"/>
  <c r="B32" i="10"/>
  <c r="C32" i="10"/>
  <c r="D32" i="10"/>
  <c r="F32" i="10"/>
  <c r="H32" i="10"/>
  <c r="I32" i="10"/>
  <c r="J32" i="10"/>
  <c r="K32" i="10"/>
  <c r="M32" i="10"/>
  <c r="Q32" i="10"/>
  <c r="R32" i="10"/>
  <c r="S32" i="10"/>
  <c r="U32" i="10"/>
  <c r="B33" i="10"/>
  <c r="C33" i="10"/>
  <c r="D33" i="10"/>
  <c r="F33" i="10"/>
  <c r="H33" i="10"/>
  <c r="I33" i="10"/>
  <c r="J33" i="10"/>
  <c r="K33" i="10"/>
  <c r="M33" i="10"/>
  <c r="Q33" i="10"/>
  <c r="R33" i="10"/>
  <c r="S33" i="10"/>
  <c r="U33" i="10"/>
  <c r="B34" i="10"/>
  <c r="C34" i="10"/>
  <c r="D34" i="10"/>
  <c r="F34" i="10"/>
  <c r="H34" i="10"/>
  <c r="I34" i="10"/>
  <c r="J34" i="10"/>
  <c r="K34" i="10"/>
  <c r="M34" i="10"/>
  <c r="Q34" i="10"/>
  <c r="R34" i="10"/>
  <c r="S34" i="10"/>
  <c r="U34" i="10"/>
  <c r="B35" i="10"/>
  <c r="C35" i="10"/>
  <c r="D35" i="10"/>
  <c r="F35" i="10"/>
  <c r="H35" i="10"/>
  <c r="I35" i="10"/>
  <c r="J35" i="10"/>
  <c r="K35" i="10"/>
  <c r="M35" i="10"/>
  <c r="Q35" i="10"/>
  <c r="R35" i="10"/>
  <c r="S35" i="10"/>
  <c r="U35" i="10"/>
  <c r="B36" i="10"/>
  <c r="C36" i="10"/>
  <c r="D36" i="10"/>
  <c r="F36" i="10"/>
  <c r="H36" i="10"/>
  <c r="I36" i="10"/>
  <c r="J36" i="10"/>
  <c r="K36" i="10"/>
  <c r="M36" i="10"/>
  <c r="Q36" i="10"/>
  <c r="R36" i="10"/>
  <c r="S36" i="10"/>
  <c r="U36" i="10"/>
  <c r="B37" i="10"/>
  <c r="C37" i="10"/>
  <c r="D37" i="10"/>
  <c r="F37" i="10"/>
  <c r="H37" i="10"/>
  <c r="I37" i="10"/>
  <c r="J37" i="10"/>
  <c r="K37" i="10"/>
  <c r="M37" i="10"/>
  <c r="Q37" i="10"/>
  <c r="R37" i="10"/>
  <c r="S37" i="10"/>
  <c r="U37" i="10"/>
  <c r="B38" i="10"/>
  <c r="C38" i="10"/>
  <c r="D38" i="10"/>
  <c r="F38" i="10"/>
  <c r="H38" i="10"/>
  <c r="I38" i="10"/>
  <c r="J38" i="10"/>
  <c r="K38" i="10"/>
  <c r="M38" i="10"/>
  <c r="Q38" i="10"/>
  <c r="R38" i="10"/>
  <c r="S38" i="10"/>
  <c r="U38" i="10"/>
  <c r="B39" i="10"/>
  <c r="C39" i="10"/>
  <c r="D39" i="10"/>
  <c r="F39" i="10"/>
  <c r="H39" i="10"/>
  <c r="I39" i="10"/>
  <c r="J39" i="10"/>
  <c r="K39" i="10"/>
  <c r="M39" i="10"/>
  <c r="Q39" i="10"/>
  <c r="R39" i="10"/>
  <c r="S39" i="10"/>
  <c r="U39" i="10"/>
  <c r="E50" i="10"/>
  <c r="F50" i="10"/>
  <c r="B5" i="11"/>
  <c r="C5" i="11"/>
  <c r="D5" i="11"/>
  <c r="F5" i="11"/>
  <c r="H5" i="11"/>
  <c r="I5" i="11"/>
  <c r="J5" i="11"/>
  <c r="K5" i="11"/>
  <c r="M5" i="11"/>
  <c r="Q5" i="11"/>
  <c r="R5" i="11"/>
  <c r="S5" i="11"/>
  <c r="U5" i="11"/>
  <c r="B6" i="11"/>
  <c r="C6" i="11"/>
  <c r="D6" i="11"/>
  <c r="F6" i="11"/>
  <c r="H6" i="11"/>
  <c r="I6" i="11"/>
  <c r="J6" i="11"/>
  <c r="K6" i="11"/>
  <c r="M6" i="11"/>
  <c r="Q6" i="11"/>
  <c r="R6" i="11"/>
  <c r="S6" i="11"/>
  <c r="U6" i="11"/>
  <c r="B7" i="11"/>
  <c r="C7" i="11"/>
  <c r="D7" i="11"/>
  <c r="F7" i="11"/>
  <c r="H7" i="11"/>
  <c r="I7" i="11"/>
  <c r="J7" i="11"/>
  <c r="K7" i="11"/>
  <c r="M7" i="11"/>
  <c r="Q7" i="11"/>
  <c r="R7" i="11"/>
  <c r="S7" i="11"/>
  <c r="U7" i="11"/>
  <c r="B8" i="11"/>
  <c r="C8" i="11"/>
  <c r="D8" i="11"/>
  <c r="F8" i="11"/>
  <c r="H8" i="11"/>
  <c r="I8" i="11"/>
  <c r="J8" i="11"/>
  <c r="K8" i="11"/>
  <c r="M8" i="11"/>
  <c r="Q8" i="11"/>
  <c r="R8" i="11"/>
  <c r="S8" i="11"/>
  <c r="U8" i="11"/>
  <c r="B9" i="11"/>
  <c r="C9" i="11"/>
  <c r="D9" i="11"/>
  <c r="F9" i="11"/>
  <c r="H9" i="11"/>
  <c r="I9" i="11"/>
  <c r="J9" i="11"/>
  <c r="K9" i="11"/>
  <c r="M9" i="11"/>
  <c r="Q9" i="11"/>
  <c r="R9" i="11"/>
  <c r="S9" i="11"/>
  <c r="U9" i="11"/>
  <c r="B10" i="11"/>
  <c r="C10" i="11"/>
  <c r="D10" i="11"/>
  <c r="F10" i="11"/>
  <c r="H10" i="11"/>
  <c r="I10" i="11"/>
  <c r="J10" i="11"/>
  <c r="K10" i="11"/>
  <c r="M10" i="11"/>
  <c r="Q10" i="11"/>
  <c r="R10" i="11"/>
  <c r="S10" i="11"/>
  <c r="U10" i="11"/>
  <c r="B11" i="11"/>
  <c r="C11" i="11"/>
  <c r="D11" i="11"/>
  <c r="F11" i="11"/>
  <c r="H11" i="11"/>
  <c r="I11" i="11"/>
  <c r="J11" i="11"/>
  <c r="K11" i="11"/>
  <c r="M11" i="11"/>
  <c r="Q11" i="11"/>
  <c r="R11" i="11"/>
  <c r="S11" i="11"/>
  <c r="U11" i="11"/>
  <c r="B12" i="11"/>
  <c r="C12" i="11"/>
  <c r="D12" i="11"/>
  <c r="F12" i="11"/>
  <c r="H12" i="11"/>
  <c r="I12" i="11"/>
  <c r="J12" i="11"/>
  <c r="K12" i="11"/>
  <c r="M12" i="11"/>
  <c r="Q12" i="11"/>
  <c r="R12" i="11"/>
  <c r="S12" i="11"/>
  <c r="U12" i="11"/>
  <c r="B13" i="11"/>
  <c r="C13" i="11"/>
  <c r="D13" i="11"/>
  <c r="F13" i="11"/>
  <c r="H13" i="11"/>
  <c r="I13" i="11"/>
  <c r="J13" i="11"/>
  <c r="K13" i="11"/>
  <c r="M13" i="11"/>
  <c r="Q13" i="11"/>
  <c r="R13" i="11"/>
  <c r="S13" i="11"/>
  <c r="U13" i="11"/>
  <c r="B14" i="11"/>
  <c r="C14" i="11"/>
  <c r="D14" i="11"/>
  <c r="F14" i="11"/>
  <c r="H14" i="11"/>
  <c r="I14" i="11"/>
  <c r="J14" i="11"/>
  <c r="K14" i="11"/>
  <c r="M14" i="11"/>
  <c r="Q14" i="11"/>
  <c r="R14" i="11"/>
  <c r="S14" i="11"/>
  <c r="U14" i="11"/>
  <c r="B15" i="11"/>
  <c r="C15" i="11"/>
  <c r="D15" i="11"/>
  <c r="F15" i="11"/>
  <c r="H15" i="11"/>
  <c r="I15" i="11"/>
  <c r="J15" i="11"/>
  <c r="K15" i="11"/>
  <c r="M15" i="11"/>
  <c r="Q15" i="11"/>
  <c r="R15" i="11"/>
  <c r="S15" i="11"/>
  <c r="U15" i="11"/>
  <c r="B16" i="11"/>
  <c r="C16" i="11"/>
  <c r="D16" i="11"/>
  <c r="F16" i="11"/>
  <c r="H16" i="11"/>
  <c r="I16" i="11"/>
  <c r="J16" i="11"/>
  <c r="K16" i="11"/>
  <c r="M16" i="11"/>
  <c r="Q16" i="11"/>
  <c r="R16" i="11"/>
  <c r="S16" i="11"/>
  <c r="U16" i="11"/>
  <c r="B17" i="11"/>
  <c r="C17" i="11"/>
  <c r="D17" i="11"/>
  <c r="F17" i="11"/>
  <c r="H17" i="11"/>
  <c r="I17" i="11"/>
  <c r="J17" i="11"/>
  <c r="K17" i="11"/>
  <c r="M17" i="11"/>
  <c r="Q17" i="11"/>
  <c r="R17" i="11"/>
  <c r="S17" i="11"/>
  <c r="U17" i="11"/>
  <c r="B18" i="11"/>
  <c r="C18" i="11"/>
  <c r="D18" i="11"/>
  <c r="F18" i="11"/>
  <c r="H18" i="11"/>
  <c r="I18" i="11"/>
  <c r="J18" i="11"/>
  <c r="K18" i="11"/>
  <c r="M18" i="11"/>
  <c r="Q18" i="11"/>
  <c r="R18" i="11"/>
  <c r="S18" i="11"/>
  <c r="U18" i="11"/>
  <c r="B19" i="11"/>
  <c r="C19" i="11"/>
  <c r="D19" i="11"/>
  <c r="F19" i="11"/>
  <c r="H19" i="11"/>
  <c r="I19" i="11"/>
  <c r="J19" i="11"/>
  <c r="K19" i="11"/>
  <c r="M19" i="11"/>
  <c r="Q19" i="11"/>
  <c r="R19" i="11"/>
  <c r="S19" i="11"/>
  <c r="U19" i="11"/>
  <c r="B20" i="11"/>
  <c r="C20" i="11"/>
  <c r="D20" i="11"/>
  <c r="F20" i="11"/>
  <c r="H20" i="11"/>
  <c r="I20" i="11"/>
  <c r="J20" i="11"/>
  <c r="K20" i="11"/>
  <c r="M20" i="11"/>
  <c r="Q20" i="11"/>
  <c r="R20" i="11"/>
  <c r="S20" i="11"/>
  <c r="U20" i="11"/>
  <c r="B21" i="11"/>
  <c r="C21" i="11"/>
  <c r="D21" i="11"/>
  <c r="F21" i="11"/>
  <c r="H21" i="11"/>
  <c r="I21" i="11"/>
  <c r="J21" i="11"/>
  <c r="K21" i="11"/>
  <c r="M21" i="11"/>
  <c r="Q21" i="11"/>
  <c r="R21" i="11"/>
  <c r="S21" i="11"/>
  <c r="U21" i="11"/>
  <c r="B22" i="11"/>
  <c r="C22" i="11"/>
  <c r="D22" i="11"/>
  <c r="F22" i="11"/>
  <c r="H22" i="11"/>
  <c r="I22" i="11"/>
  <c r="J22" i="11"/>
  <c r="K22" i="11"/>
  <c r="M22" i="11"/>
  <c r="Q22" i="11"/>
  <c r="R22" i="11"/>
  <c r="S22" i="11"/>
  <c r="U22" i="11"/>
  <c r="B23" i="11"/>
  <c r="C23" i="11"/>
  <c r="D23" i="11"/>
  <c r="F23" i="11"/>
  <c r="H23" i="11"/>
  <c r="I23" i="11"/>
  <c r="J23" i="11"/>
  <c r="K23" i="11"/>
  <c r="M23" i="11"/>
  <c r="Q23" i="11"/>
  <c r="R23" i="11"/>
  <c r="S23" i="11"/>
  <c r="U23" i="11"/>
  <c r="B24" i="11"/>
  <c r="C24" i="11"/>
  <c r="D24" i="11"/>
  <c r="F24" i="11"/>
  <c r="H24" i="11"/>
  <c r="I24" i="11"/>
  <c r="J24" i="11"/>
  <c r="K24" i="11"/>
  <c r="M24" i="11"/>
  <c r="Q24" i="11"/>
  <c r="R24" i="11"/>
  <c r="S24" i="11"/>
  <c r="U24" i="11"/>
  <c r="B25" i="11"/>
  <c r="C25" i="11"/>
  <c r="D25" i="11"/>
  <c r="F25" i="11"/>
  <c r="H25" i="11"/>
  <c r="I25" i="11"/>
  <c r="J25" i="11"/>
  <c r="K25" i="11"/>
  <c r="M25" i="11"/>
  <c r="Q25" i="11"/>
  <c r="R25" i="11"/>
  <c r="S25" i="11"/>
  <c r="U25" i="11"/>
  <c r="B26" i="11"/>
  <c r="C26" i="11"/>
  <c r="D26" i="11"/>
  <c r="F26" i="11"/>
  <c r="H26" i="11"/>
  <c r="I26" i="11"/>
  <c r="J26" i="11"/>
  <c r="K26" i="11"/>
  <c r="M26" i="11"/>
  <c r="Q26" i="11"/>
  <c r="R26" i="11"/>
  <c r="S26" i="11"/>
  <c r="U26" i="11"/>
  <c r="B27" i="11"/>
  <c r="C27" i="11"/>
  <c r="D27" i="11"/>
  <c r="F27" i="11"/>
  <c r="H27" i="11"/>
  <c r="I27" i="11"/>
  <c r="J27" i="11"/>
  <c r="K27" i="11"/>
  <c r="M27" i="11"/>
  <c r="Q27" i="11"/>
  <c r="R27" i="11"/>
  <c r="S27" i="11"/>
  <c r="U27" i="11"/>
  <c r="B28" i="11"/>
  <c r="C28" i="11"/>
  <c r="D28" i="11"/>
  <c r="F28" i="11"/>
  <c r="H28" i="11"/>
  <c r="I28" i="11"/>
  <c r="J28" i="11"/>
  <c r="K28" i="11"/>
  <c r="M28" i="11"/>
  <c r="Q28" i="11"/>
  <c r="R28" i="11"/>
  <c r="S28" i="11"/>
  <c r="U28" i="11"/>
  <c r="B29" i="11"/>
  <c r="C29" i="11"/>
  <c r="D29" i="11"/>
  <c r="F29" i="11"/>
  <c r="H29" i="11"/>
  <c r="I29" i="11"/>
  <c r="J29" i="11"/>
  <c r="K29" i="11"/>
  <c r="M29" i="11"/>
  <c r="Q29" i="11"/>
  <c r="R29" i="11"/>
  <c r="S29" i="11"/>
  <c r="U29" i="11"/>
  <c r="B30" i="11"/>
  <c r="C30" i="11"/>
  <c r="D30" i="11"/>
  <c r="F30" i="11"/>
  <c r="H30" i="11"/>
  <c r="I30" i="11"/>
  <c r="J30" i="11"/>
  <c r="K30" i="11"/>
  <c r="M30" i="11"/>
  <c r="Q30" i="11"/>
  <c r="R30" i="11"/>
  <c r="S30" i="11"/>
  <c r="U30" i="11"/>
  <c r="B31" i="11"/>
  <c r="C31" i="11"/>
  <c r="D31" i="11"/>
  <c r="F31" i="11"/>
  <c r="H31" i="11"/>
  <c r="I31" i="11"/>
  <c r="J31" i="11"/>
  <c r="K31" i="11"/>
  <c r="M31" i="11"/>
  <c r="Q31" i="11"/>
  <c r="R31" i="11"/>
  <c r="S31" i="11"/>
  <c r="U31" i="11"/>
  <c r="B32" i="11"/>
  <c r="C32" i="11"/>
  <c r="D32" i="11"/>
  <c r="F32" i="11"/>
  <c r="H32" i="11"/>
  <c r="I32" i="11"/>
  <c r="J32" i="11"/>
  <c r="K32" i="11"/>
  <c r="M32" i="11"/>
  <c r="Q32" i="11"/>
  <c r="R32" i="11"/>
  <c r="S32" i="11"/>
  <c r="U32" i="11"/>
  <c r="B33" i="11"/>
  <c r="C33" i="11"/>
  <c r="D33" i="11"/>
  <c r="F33" i="11"/>
  <c r="H33" i="11"/>
  <c r="I33" i="11"/>
  <c r="J33" i="11"/>
  <c r="K33" i="11"/>
  <c r="M33" i="11"/>
  <c r="Q33" i="11"/>
  <c r="R33" i="11"/>
  <c r="S33" i="11"/>
  <c r="U33" i="11"/>
  <c r="B34" i="11"/>
  <c r="C34" i="11"/>
  <c r="D34" i="11"/>
  <c r="F34" i="11"/>
  <c r="H34" i="11"/>
  <c r="I34" i="11"/>
  <c r="J34" i="11"/>
  <c r="K34" i="11"/>
  <c r="M34" i="11"/>
  <c r="Q34" i="11"/>
  <c r="R34" i="11"/>
  <c r="S34" i="11"/>
  <c r="U34" i="11"/>
  <c r="B35" i="11"/>
  <c r="C35" i="11"/>
  <c r="D35" i="11"/>
  <c r="F35" i="11"/>
  <c r="H35" i="11"/>
  <c r="I35" i="11"/>
  <c r="J35" i="11"/>
  <c r="K35" i="11"/>
  <c r="M35" i="11"/>
  <c r="Q35" i="11"/>
  <c r="R35" i="11"/>
  <c r="S35" i="11"/>
  <c r="U35" i="11"/>
  <c r="B36" i="11"/>
  <c r="C36" i="11"/>
  <c r="D36" i="11"/>
  <c r="F36" i="11"/>
  <c r="H36" i="11"/>
  <c r="I36" i="11"/>
  <c r="J36" i="11"/>
  <c r="K36" i="11"/>
  <c r="M36" i="11"/>
  <c r="Q36" i="11"/>
  <c r="R36" i="11"/>
  <c r="S36" i="11"/>
  <c r="U36" i="11"/>
  <c r="B37" i="11"/>
  <c r="C37" i="11"/>
  <c r="D37" i="11"/>
  <c r="F37" i="11"/>
  <c r="H37" i="11"/>
  <c r="I37" i="11"/>
  <c r="J37" i="11"/>
  <c r="K37" i="11"/>
  <c r="M37" i="11"/>
  <c r="Q37" i="11"/>
  <c r="R37" i="11"/>
  <c r="S37" i="11"/>
  <c r="U37" i="11"/>
  <c r="B38" i="11"/>
  <c r="C38" i="11"/>
  <c r="D38" i="11"/>
  <c r="F38" i="11"/>
  <c r="H38" i="11"/>
  <c r="I38" i="11"/>
  <c r="J38" i="11"/>
  <c r="K38" i="11"/>
  <c r="M38" i="11"/>
  <c r="Q38" i="11"/>
  <c r="R38" i="11"/>
  <c r="S38" i="11"/>
  <c r="U38" i="11"/>
  <c r="B39" i="11"/>
  <c r="C39" i="11"/>
  <c r="D39" i="11"/>
  <c r="F39" i="11"/>
  <c r="H39" i="11"/>
  <c r="I39" i="11"/>
  <c r="J39" i="11"/>
  <c r="K39" i="11"/>
  <c r="M39" i="11"/>
  <c r="Q39" i="11"/>
  <c r="R39" i="11"/>
  <c r="S39" i="11"/>
  <c r="U39" i="11"/>
  <c r="E50" i="11"/>
  <c r="F50" i="11"/>
  <c r="B5" i="4"/>
  <c r="C5" i="4"/>
  <c r="D5" i="4"/>
  <c r="F5" i="4"/>
  <c r="H5" i="4"/>
  <c r="I5" i="4"/>
  <c r="J5" i="4"/>
  <c r="K5" i="4"/>
  <c r="M5" i="4"/>
  <c r="Q5" i="4"/>
  <c r="R5" i="4"/>
  <c r="S5" i="4"/>
  <c r="U5" i="4"/>
  <c r="B6" i="4"/>
  <c r="C6" i="4"/>
  <c r="D6" i="4"/>
  <c r="F6" i="4"/>
  <c r="H6" i="4"/>
  <c r="I6" i="4"/>
  <c r="J6" i="4"/>
  <c r="K6" i="4"/>
  <c r="M6" i="4"/>
  <c r="Q6" i="4"/>
  <c r="R6" i="4"/>
  <c r="S6" i="4"/>
  <c r="U6" i="4"/>
  <c r="B7" i="4"/>
  <c r="C7" i="4"/>
  <c r="D7" i="4"/>
  <c r="F7" i="4"/>
  <c r="H7" i="4"/>
  <c r="I7" i="4"/>
  <c r="J7" i="4"/>
  <c r="K7" i="4"/>
  <c r="M7" i="4"/>
  <c r="Q7" i="4"/>
  <c r="R7" i="4"/>
  <c r="S7" i="4"/>
  <c r="U7" i="4"/>
  <c r="B8" i="4"/>
  <c r="C8" i="4"/>
  <c r="D8" i="4"/>
  <c r="F8" i="4"/>
  <c r="H8" i="4"/>
  <c r="I8" i="4"/>
  <c r="J8" i="4"/>
  <c r="K8" i="4"/>
  <c r="M8" i="4"/>
  <c r="Q8" i="4"/>
  <c r="R8" i="4"/>
  <c r="S8" i="4"/>
  <c r="U8" i="4"/>
  <c r="B9" i="4"/>
  <c r="C9" i="4"/>
  <c r="D9" i="4"/>
  <c r="F9" i="4"/>
  <c r="H9" i="4"/>
  <c r="I9" i="4"/>
  <c r="J9" i="4"/>
  <c r="K9" i="4"/>
  <c r="M9" i="4"/>
  <c r="Q9" i="4"/>
  <c r="R9" i="4"/>
  <c r="S9" i="4"/>
  <c r="U9" i="4"/>
  <c r="B10" i="4"/>
  <c r="C10" i="4"/>
  <c r="D10" i="4"/>
  <c r="F10" i="4"/>
  <c r="H10" i="4"/>
  <c r="I10" i="4"/>
  <c r="J10" i="4"/>
  <c r="K10" i="4"/>
  <c r="M10" i="4"/>
  <c r="Q10" i="4"/>
  <c r="R10" i="4"/>
  <c r="S10" i="4"/>
  <c r="U10" i="4"/>
  <c r="B11" i="4"/>
  <c r="C11" i="4"/>
  <c r="D11" i="4"/>
  <c r="F11" i="4"/>
  <c r="H11" i="4"/>
  <c r="I11" i="4"/>
  <c r="J11" i="4"/>
  <c r="K11" i="4"/>
  <c r="M11" i="4"/>
  <c r="Q11" i="4"/>
  <c r="R11" i="4"/>
  <c r="S11" i="4"/>
  <c r="U11" i="4"/>
  <c r="B12" i="4"/>
  <c r="C12" i="4"/>
  <c r="D12" i="4"/>
  <c r="F12" i="4"/>
  <c r="H12" i="4"/>
  <c r="I12" i="4"/>
  <c r="J12" i="4"/>
  <c r="K12" i="4"/>
  <c r="M12" i="4"/>
  <c r="Q12" i="4"/>
  <c r="R12" i="4"/>
  <c r="S12" i="4"/>
  <c r="U12" i="4"/>
  <c r="B13" i="4"/>
  <c r="C13" i="4"/>
  <c r="D13" i="4"/>
  <c r="F13" i="4"/>
  <c r="H13" i="4"/>
  <c r="I13" i="4"/>
  <c r="J13" i="4"/>
  <c r="K13" i="4"/>
  <c r="M13" i="4"/>
  <c r="Q13" i="4"/>
  <c r="R13" i="4"/>
  <c r="S13" i="4"/>
  <c r="U13" i="4"/>
  <c r="B14" i="4"/>
  <c r="C14" i="4"/>
  <c r="D14" i="4"/>
  <c r="F14" i="4"/>
  <c r="H14" i="4"/>
  <c r="I14" i="4"/>
  <c r="J14" i="4"/>
  <c r="K14" i="4"/>
  <c r="M14" i="4"/>
  <c r="Q14" i="4"/>
  <c r="R14" i="4"/>
  <c r="S14" i="4"/>
  <c r="U14" i="4"/>
  <c r="B15" i="4"/>
  <c r="C15" i="4"/>
  <c r="D15" i="4"/>
  <c r="F15" i="4"/>
  <c r="H15" i="4"/>
  <c r="I15" i="4"/>
  <c r="J15" i="4"/>
  <c r="K15" i="4"/>
  <c r="M15" i="4"/>
  <c r="Q15" i="4"/>
  <c r="R15" i="4"/>
  <c r="S15" i="4"/>
  <c r="U15" i="4"/>
  <c r="B16" i="4"/>
  <c r="C16" i="4"/>
  <c r="D16" i="4"/>
  <c r="F16" i="4"/>
  <c r="H16" i="4"/>
  <c r="I16" i="4"/>
  <c r="J16" i="4"/>
  <c r="K16" i="4"/>
  <c r="M16" i="4"/>
  <c r="Q16" i="4"/>
  <c r="R16" i="4"/>
  <c r="S16" i="4"/>
  <c r="U16" i="4"/>
  <c r="B17" i="4"/>
  <c r="C17" i="4"/>
  <c r="D17" i="4"/>
  <c r="F17" i="4"/>
  <c r="H17" i="4"/>
  <c r="I17" i="4"/>
  <c r="J17" i="4"/>
  <c r="K17" i="4"/>
  <c r="M17" i="4"/>
  <c r="Q17" i="4"/>
  <c r="R17" i="4"/>
  <c r="S17" i="4"/>
  <c r="U17" i="4"/>
  <c r="B18" i="4"/>
  <c r="C18" i="4"/>
  <c r="D18" i="4"/>
  <c r="F18" i="4"/>
  <c r="H18" i="4"/>
  <c r="I18" i="4"/>
  <c r="J18" i="4"/>
  <c r="K18" i="4"/>
  <c r="M18" i="4"/>
  <c r="Q18" i="4"/>
  <c r="R18" i="4"/>
  <c r="S18" i="4"/>
  <c r="U18" i="4"/>
  <c r="B19" i="4"/>
  <c r="C19" i="4"/>
  <c r="D19" i="4"/>
  <c r="F19" i="4"/>
  <c r="H19" i="4"/>
  <c r="I19" i="4"/>
  <c r="J19" i="4"/>
  <c r="K19" i="4"/>
  <c r="M19" i="4"/>
  <c r="Q19" i="4"/>
  <c r="R19" i="4"/>
  <c r="S19" i="4"/>
  <c r="U19" i="4"/>
  <c r="B20" i="4"/>
  <c r="C20" i="4"/>
  <c r="D20" i="4"/>
  <c r="F20" i="4"/>
  <c r="H20" i="4"/>
  <c r="I20" i="4"/>
  <c r="J20" i="4"/>
  <c r="K20" i="4"/>
  <c r="M20" i="4"/>
  <c r="Q20" i="4"/>
  <c r="R20" i="4"/>
  <c r="S20" i="4"/>
  <c r="U20" i="4"/>
  <c r="B21" i="4"/>
  <c r="C21" i="4"/>
  <c r="D21" i="4"/>
  <c r="F21" i="4"/>
  <c r="H21" i="4"/>
  <c r="I21" i="4"/>
  <c r="J21" i="4"/>
  <c r="K21" i="4"/>
  <c r="M21" i="4"/>
  <c r="Q21" i="4"/>
  <c r="R21" i="4"/>
  <c r="S21" i="4"/>
  <c r="U21" i="4"/>
  <c r="B22" i="4"/>
  <c r="C22" i="4"/>
  <c r="D22" i="4"/>
  <c r="F22" i="4"/>
  <c r="H22" i="4"/>
  <c r="I22" i="4"/>
  <c r="J22" i="4"/>
  <c r="K22" i="4"/>
  <c r="M22" i="4"/>
  <c r="Q22" i="4"/>
  <c r="R22" i="4"/>
  <c r="S22" i="4"/>
  <c r="U22" i="4"/>
  <c r="B23" i="4"/>
  <c r="C23" i="4"/>
  <c r="D23" i="4"/>
  <c r="F23" i="4"/>
  <c r="H23" i="4"/>
  <c r="I23" i="4"/>
  <c r="J23" i="4"/>
  <c r="K23" i="4"/>
  <c r="M23" i="4"/>
  <c r="Q23" i="4"/>
  <c r="R23" i="4"/>
  <c r="S23" i="4"/>
  <c r="U23" i="4"/>
  <c r="B24" i="4"/>
  <c r="C24" i="4"/>
  <c r="D24" i="4"/>
  <c r="F24" i="4"/>
  <c r="H24" i="4"/>
  <c r="I24" i="4"/>
  <c r="J24" i="4"/>
  <c r="K24" i="4"/>
  <c r="M24" i="4"/>
  <c r="Q24" i="4"/>
  <c r="R24" i="4"/>
  <c r="S24" i="4"/>
  <c r="U24" i="4"/>
  <c r="B25" i="4"/>
  <c r="C25" i="4"/>
  <c r="D25" i="4"/>
  <c r="F25" i="4"/>
  <c r="H25" i="4"/>
  <c r="I25" i="4"/>
  <c r="J25" i="4"/>
  <c r="K25" i="4"/>
  <c r="M25" i="4"/>
  <c r="Q25" i="4"/>
  <c r="R25" i="4"/>
  <c r="S25" i="4"/>
  <c r="U25" i="4"/>
  <c r="B26" i="4"/>
  <c r="C26" i="4"/>
  <c r="D26" i="4"/>
  <c r="F26" i="4"/>
  <c r="H26" i="4"/>
  <c r="I26" i="4"/>
  <c r="J26" i="4"/>
  <c r="K26" i="4"/>
  <c r="M26" i="4"/>
  <c r="Q26" i="4"/>
  <c r="R26" i="4"/>
  <c r="S26" i="4"/>
  <c r="U26" i="4"/>
  <c r="B27" i="4"/>
  <c r="C27" i="4"/>
  <c r="D27" i="4"/>
  <c r="F27" i="4"/>
  <c r="H27" i="4"/>
  <c r="I27" i="4"/>
  <c r="J27" i="4"/>
  <c r="K27" i="4"/>
  <c r="M27" i="4"/>
  <c r="Q27" i="4"/>
  <c r="R27" i="4"/>
  <c r="S27" i="4"/>
  <c r="U27" i="4"/>
  <c r="B28" i="4"/>
  <c r="C28" i="4"/>
  <c r="D28" i="4"/>
  <c r="F28" i="4"/>
  <c r="H28" i="4"/>
  <c r="I28" i="4"/>
  <c r="J28" i="4"/>
  <c r="K28" i="4"/>
  <c r="M28" i="4"/>
  <c r="Q28" i="4"/>
  <c r="R28" i="4"/>
  <c r="S28" i="4"/>
  <c r="U28" i="4"/>
  <c r="B29" i="4"/>
  <c r="C29" i="4"/>
  <c r="D29" i="4"/>
  <c r="F29" i="4"/>
  <c r="H29" i="4"/>
  <c r="I29" i="4"/>
  <c r="J29" i="4"/>
  <c r="K29" i="4"/>
  <c r="M29" i="4"/>
  <c r="Q29" i="4"/>
  <c r="R29" i="4"/>
  <c r="S29" i="4"/>
  <c r="U29" i="4"/>
  <c r="B30" i="4"/>
  <c r="C30" i="4"/>
  <c r="D30" i="4"/>
  <c r="F30" i="4"/>
  <c r="H30" i="4"/>
  <c r="I30" i="4"/>
  <c r="J30" i="4"/>
  <c r="K30" i="4"/>
  <c r="M30" i="4"/>
  <c r="Q30" i="4"/>
  <c r="R30" i="4"/>
  <c r="S30" i="4"/>
  <c r="U30" i="4"/>
  <c r="B31" i="4"/>
  <c r="C31" i="4"/>
  <c r="D31" i="4"/>
  <c r="F31" i="4"/>
  <c r="H31" i="4"/>
  <c r="I31" i="4"/>
  <c r="J31" i="4"/>
  <c r="K31" i="4"/>
  <c r="M31" i="4"/>
  <c r="Q31" i="4"/>
  <c r="R31" i="4"/>
  <c r="S31" i="4"/>
  <c r="U31" i="4"/>
  <c r="B32" i="4"/>
  <c r="C32" i="4"/>
  <c r="D32" i="4"/>
  <c r="F32" i="4"/>
  <c r="H32" i="4"/>
  <c r="I32" i="4"/>
  <c r="J32" i="4"/>
  <c r="K32" i="4"/>
  <c r="M32" i="4"/>
  <c r="Q32" i="4"/>
  <c r="R32" i="4"/>
  <c r="S32" i="4"/>
  <c r="U32" i="4"/>
  <c r="B33" i="4"/>
  <c r="C33" i="4"/>
  <c r="D33" i="4"/>
  <c r="F33" i="4"/>
  <c r="H33" i="4"/>
  <c r="I33" i="4"/>
  <c r="J33" i="4"/>
  <c r="K33" i="4"/>
  <c r="M33" i="4"/>
  <c r="Q33" i="4"/>
  <c r="R33" i="4"/>
  <c r="S33" i="4"/>
  <c r="U33" i="4"/>
  <c r="B34" i="4"/>
  <c r="C34" i="4"/>
  <c r="D34" i="4"/>
  <c r="F34" i="4"/>
  <c r="H34" i="4"/>
  <c r="I34" i="4"/>
  <c r="J34" i="4"/>
  <c r="K34" i="4"/>
  <c r="M34" i="4"/>
  <c r="Q34" i="4"/>
  <c r="R34" i="4"/>
  <c r="S34" i="4"/>
  <c r="U34" i="4"/>
  <c r="B35" i="4"/>
  <c r="C35" i="4"/>
  <c r="D35" i="4"/>
  <c r="F35" i="4"/>
  <c r="H35" i="4"/>
  <c r="I35" i="4"/>
  <c r="J35" i="4"/>
  <c r="K35" i="4"/>
  <c r="M35" i="4"/>
  <c r="Q35" i="4"/>
  <c r="R35" i="4"/>
  <c r="S35" i="4"/>
  <c r="U35" i="4"/>
  <c r="B36" i="4"/>
  <c r="C36" i="4"/>
  <c r="D36" i="4"/>
  <c r="F36" i="4"/>
  <c r="H36" i="4"/>
  <c r="I36" i="4"/>
  <c r="J36" i="4"/>
  <c r="K36" i="4"/>
  <c r="M36" i="4"/>
  <c r="Q36" i="4"/>
  <c r="R36" i="4"/>
  <c r="S36" i="4"/>
  <c r="U36" i="4"/>
  <c r="B37" i="4"/>
  <c r="C37" i="4"/>
  <c r="D37" i="4"/>
  <c r="F37" i="4"/>
  <c r="H37" i="4"/>
  <c r="I37" i="4"/>
  <c r="J37" i="4"/>
  <c r="K37" i="4"/>
  <c r="M37" i="4"/>
  <c r="Q37" i="4"/>
  <c r="R37" i="4"/>
  <c r="S37" i="4"/>
  <c r="U37" i="4"/>
  <c r="B38" i="4"/>
  <c r="C38" i="4"/>
  <c r="D38" i="4"/>
  <c r="F38" i="4"/>
  <c r="H38" i="4"/>
  <c r="I38" i="4"/>
  <c r="J38" i="4"/>
  <c r="K38" i="4"/>
  <c r="M38" i="4"/>
  <c r="Q38" i="4"/>
  <c r="R38" i="4"/>
  <c r="S38" i="4"/>
  <c r="U38" i="4"/>
  <c r="B39" i="4"/>
  <c r="C39" i="4"/>
  <c r="D39" i="4"/>
  <c r="F39" i="4"/>
  <c r="H39" i="4"/>
  <c r="I39" i="4"/>
  <c r="J39" i="4"/>
  <c r="K39" i="4"/>
  <c r="M39" i="4"/>
  <c r="Q39" i="4"/>
  <c r="R39" i="4"/>
  <c r="S39" i="4"/>
  <c r="U39" i="4"/>
  <c r="E50" i="4"/>
  <c r="F50" i="4"/>
  <c r="B5" i="9"/>
  <c r="C5" i="9"/>
  <c r="D5" i="9"/>
  <c r="F5" i="9"/>
  <c r="H5" i="9"/>
  <c r="I5" i="9"/>
  <c r="J5" i="9"/>
  <c r="K5" i="9"/>
  <c r="M5" i="9"/>
  <c r="Q5" i="9"/>
  <c r="R5" i="9"/>
  <c r="S5" i="9"/>
  <c r="U5" i="9"/>
  <c r="B6" i="9"/>
  <c r="C6" i="9"/>
  <c r="D6" i="9"/>
  <c r="F6" i="9"/>
  <c r="H6" i="9"/>
  <c r="I6" i="9"/>
  <c r="J6" i="9"/>
  <c r="K6" i="9"/>
  <c r="M6" i="9"/>
  <c r="Q6" i="9"/>
  <c r="R6" i="9"/>
  <c r="S6" i="9"/>
  <c r="U6" i="9"/>
  <c r="B7" i="9"/>
  <c r="C7" i="9"/>
  <c r="D7" i="9"/>
  <c r="F7" i="9"/>
  <c r="H7" i="9"/>
  <c r="I7" i="9"/>
  <c r="J7" i="9"/>
  <c r="K7" i="9"/>
  <c r="M7" i="9"/>
  <c r="Q7" i="9"/>
  <c r="R7" i="9"/>
  <c r="S7" i="9"/>
  <c r="U7" i="9"/>
  <c r="B8" i="9"/>
  <c r="C8" i="9"/>
  <c r="D8" i="9"/>
  <c r="F8" i="9"/>
  <c r="H8" i="9"/>
  <c r="I8" i="9"/>
  <c r="J8" i="9"/>
  <c r="K8" i="9"/>
  <c r="M8" i="9"/>
  <c r="Q8" i="9"/>
  <c r="R8" i="9"/>
  <c r="S8" i="9"/>
  <c r="U8" i="9"/>
  <c r="B9" i="9"/>
  <c r="C9" i="9"/>
  <c r="D9" i="9"/>
  <c r="F9" i="9"/>
  <c r="H9" i="9"/>
  <c r="I9" i="9"/>
  <c r="J9" i="9"/>
  <c r="K9" i="9"/>
  <c r="M9" i="9"/>
  <c r="Q9" i="9"/>
  <c r="R9" i="9"/>
  <c r="S9" i="9"/>
  <c r="U9" i="9"/>
  <c r="B10" i="9"/>
  <c r="C10" i="9"/>
  <c r="D10" i="9"/>
  <c r="F10" i="9"/>
  <c r="H10" i="9"/>
  <c r="I10" i="9"/>
  <c r="J10" i="9"/>
  <c r="K10" i="9"/>
  <c r="M10" i="9"/>
  <c r="Q10" i="9"/>
  <c r="R10" i="9"/>
  <c r="S10" i="9"/>
  <c r="U10" i="9"/>
  <c r="B11" i="9"/>
  <c r="C11" i="9"/>
  <c r="D11" i="9"/>
  <c r="F11" i="9"/>
  <c r="H11" i="9"/>
  <c r="I11" i="9"/>
  <c r="J11" i="9"/>
  <c r="K11" i="9"/>
  <c r="M11" i="9"/>
  <c r="Q11" i="9"/>
  <c r="R11" i="9"/>
  <c r="S11" i="9"/>
  <c r="U11" i="9"/>
  <c r="B12" i="9"/>
  <c r="C12" i="9"/>
  <c r="D12" i="9"/>
  <c r="F12" i="9"/>
  <c r="H12" i="9"/>
  <c r="I12" i="9"/>
  <c r="J12" i="9"/>
  <c r="K12" i="9"/>
  <c r="M12" i="9"/>
  <c r="Q12" i="9"/>
  <c r="R12" i="9"/>
  <c r="S12" i="9"/>
  <c r="U12" i="9"/>
  <c r="B13" i="9"/>
  <c r="C13" i="9"/>
  <c r="D13" i="9"/>
  <c r="F13" i="9"/>
  <c r="H13" i="9"/>
  <c r="I13" i="9"/>
  <c r="J13" i="9"/>
  <c r="K13" i="9"/>
  <c r="M13" i="9"/>
  <c r="Q13" i="9"/>
  <c r="R13" i="9"/>
  <c r="S13" i="9"/>
  <c r="U13" i="9"/>
  <c r="B14" i="9"/>
  <c r="C14" i="9"/>
  <c r="D14" i="9"/>
  <c r="F14" i="9"/>
  <c r="H14" i="9"/>
  <c r="I14" i="9"/>
  <c r="J14" i="9"/>
  <c r="K14" i="9"/>
  <c r="M14" i="9"/>
  <c r="Q14" i="9"/>
  <c r="R14" i="9"/>
  <c r="S14" i="9"/>
  <c r="U14" i="9"/>
  <c r="B15" i="9"/>
  <c r="C15" i="9"/>
  <c r="D15" i="9"/>
  <c r="F15" i="9"/>
  <c r="H15" i="9"/>
  <c r="I15" i="9"/>
  <c r="J15" i="9"/>
  <c r="K15" i="9"/>
  <c r="M15" i="9"/>
  <c r="Q15" i="9"/>
  <c r="R15" i="9"/>
  <c r="S15" i="9"/>
  <c r="U15" i="9"/>
  <c r="B16" i="9"/>
  <c r="C16" i="9"/>
  <c r="D16" i="9"/>
  <c r="F16" i="9"/>
  <c r="H16" i="9"/>
  <c r="I16" i="9"/>
  <c r="J16" i="9"/>
  <c r="K16" i="9"/>
  <c r="M16" i="9"/>
  <c r="Q16" i="9"/>
  <c r="R16" i="9"/>
  <c r="S16" i="9"/>
  <c r="U16" i="9"/>
  <c r="B17" i="9"/>
  <c r="C17" i="9"/>
  <c r="D17" i="9"/>
  <c r="F17" i="9"/>
  <c r="H17" i="9"/>
  <c r="I17" i="9"/>
  <c r="J17" i="9"/>
  <c r="K17" i="9"/>
  <c r="M17" i="9"/>
  <c r="Q17" i="9"/>
  <c r="R17" i="9"/>
  <c r="S17" i="9"/>
  <c r="U17" i="9"/>
  <c r="B18" i="9"/>
  <c r="C18" i="9"/>
  <c r="D18" i="9"/>
  <c r="F18" i="9"/>
  <c r="H18" i="9"/>
  <c r="I18" i="9"/>
  <c r="J18" i="9"/>
  <c r="K18" i="9"/>
  <c r="M18" i="9"/>
  <c r="Q18" i="9"/>
  <c r="R18" i="9"/>
  <c r="S18" i="9"/>
  <c r="U18" i="9"/>
  <c r="B19" i="9"/>
  <c r="C19" i="9"/>
  <c r="D19" i="9"/>
  <c r="F19" i="9"/>
  <c r="H19" i="9"/>
  <c r="I19" i="9"/>
  <c r="J19" i="9"/>
  <c r="K19" i="9"/>
  <c r="M19" i="9"/>
  <c r="Q19" i="9"/>
  <c r="R19" i="9"/>
  <c r="S19" i="9"/>
  <c r="U19" i="9"/>
  <c r="B20" i="9"/>
  <c r="C20" i="9"/>
  <c r="D20" i="9"/>
  <c r="F20" i="9"/>
  <c r="H20" i="9"/>
  <c r="I20" i="9"/>
  <c r="J20" i="9"/>
  <c r="K20" i="9"/>
  <c r="M20" i="9"/>
  <c r="Q20" i="9"/>
  <c r="R20" i="9"/>
  <c r="S20" i="9"/>
  <c r="U20" i="9"/>
  <c r="B21" i="9"/>
  <c r="C21" i="9"/>
  <c r="D21" i="9"/>
  <c r="F21" i="9"/>
  <c r="H21" i="9"/>
  <c r="I21" i="9"/>
  <c r="J21" i="9"/>
  <c r="K21" i="9"/>
  <c r="M21" i="9"/>
  <c r="Q21" i="9"/>
  <c r="R21" i="9"/>
  <c r="S21" i="9"/>
  <c r="U21" i="9"/>
  <c r="B22" i="9"/>
  <c r="C22" i="9"/>
  <c r="D22" i="9"/>
  <c r="F22" i="9"/>
  <c r="H22" i="9"/>
  <c r="I22" i="9"/>
  <c r="J22" i="9"/>
  <c r="K22" i="9"/>
  <c r="M22" i="9"/>
  <c r="Q22" i="9"/>
  <c r="R22" i="9"/>
  <c r="S22" i="9"/>
  <c r="U22" i="9"/>
  <c r="B23" i="9"/>
  <c r="C23" i="9"/>
  <c r="D23" i="9"/>
  <c r="F23" i="9"/>
  <c r="H23" i="9"/>
  <c r="I23" i="9"/>
  <c r="J23" i="9"/>
  <c r="K23" i="9"/>
  <c r="M23" i="9"/>
  <c r="Q23" i="9"/>
  <c r="R23" i="9"/>
  <c r="S23" i="9"/>
  <c r="U23" i="9"/>
  <c r="B24" i="9"/>
  <c r="C24" i="9"/>
  <c r="D24" i="9"/>
  <c r="F24" i="9"/>
  <c r="H24" i="9"/>
  <c r="I24" i="9"/>
  <c r="J24" i="9"/>
  <c r="K24" i="9"/>
  <c r="M24" i="9"/>
  <c r="Q24" i="9"/>
  <c r="R24" i="9"/>
  <c r="S24" i="9"/>
  <c r="U24" i="9"/>
  <c r="B25" i="9"/>
  <c r="C25" i="9"/>
  <c r="D25" i="9"/>
  <c r="F25" i="9"/>
  <c r="H25" i="9"/>
  <c r="I25" i="9"/>
  <c r="J25" i="9"/>
  <c r="K25" i="9"/>
  <c r="M25" i="9"/>
  <c r="Q25" i="9"/>
  <c r="R25" i="9"/>
  <c r="S25" i="9"/>
  <c r="U25" i="9"/>
  <c r="B26" i="9"/>
  <c r="C26" i="9"/>
  <c r="D26" i="9"/>
  <c r="F26" i="9"/>
  <c r="H26" i="9"/>
  <c r="I26" i="9"/>
  <c r="J26" i="9"/>
  <c r="K26" i="9"/>
  <c r="M26" i="9"/>
  <c r="Q26" i="9"/>
  <c r="R26" i="9"/>
  <c r="S26" i="9"/>
  <c r="U26" i="9"/>
  <c r="B27" i="9"/>
  <c r="C27" i="9"/>
  <c r="D27" i="9"/>
  <c r="F27" i="9"/>
  <c r="H27" i="9"/>
  <c r="I27" i="9"/>
  <c r="J27" i="9"/>
  <c r="K27" i="9"/>
  <c r="M27" i="9"/>
  <c r="Q27" i="9"/>
  <c r="R27" i="9"/>
  <c r="S27" i="9"/>
  <c r="U27" i="9"/>
  <c r="B28" i="9"/>
  <c r="C28" i="9"/>
  <c r="D28" i="9"/>
  <c r="F28" i="9"/>
  <c r="H28" i="9"/>
  <c r="I28" i="9"/>
  <c r="J28" i="9"/>
  <c r="K28" i="9"/>
  <c r="M28" i="9"/>
  <c r="Q28" i="9"/>
  <c r="R28" i="9"/>
  <c r="S28" i="9"/>
  <c r="U28" i="9"/>
  <c r="B29" i="9"/>
  <c r="C29" i="9"/>
  <c r="D29" i="9"/>
  <c r="F29" i="9"/>
  <c r="H29" i="9"/>
  <c r="I29" i="9"/>
  <c r="J29" i="9"/>
  <c r="K29" i="9"/>
  <c r="M29" i="9"/>
  <c r="Q29" i="9"/>
  <c r="R29" i="9"/>
  <c r="S29" i="9"/>
  <c r="U29" i="9"/>
  <c r="B30" i="9"/>
  <c r="C30" i="9"/>
  <c r="D30" i="9"/>
  <c r="F30" i="9"/>
  <c r="H30" i="9"/>
  <c r="I30" i="9"/>
  <c r="J30" i="9"/>
  <c r="K30" i="9"/>
  <c r="M30" i="9"/>
  <c r="Q30" i="9"/>
  <c r="R30" i="9"/>
  <c r="S30" i="9"/>
  <c r="U30" i="9"/>
  <c r="B31" i="9"/>
  <c r="C31" i="9"/>
  <c r="D31" i="9"/>
  <c r="F31" i="9"/>
  <c r="H31" i="9"/>
  <c r="I31" i="9"/>
  <c r="J31" i="9"/>
  <c r="K31" i="9"/>
  <c r="M31" i="9"/>
  <c r="Q31" i="9"/>
  <c r="R31" i="9"/>
  <c r="S31" i="9"/>
  <c r="U31" i="9"/>
  <c r="B32" i="9"/>
  <c r="C32" i="9"/>
  <c r="D32" i="9"/>
  <c r="F32" i="9"/>
  <c r="H32" i="9"/>
  <c r="I32" i="9"/>
  <c r="J32" i="9"/>
  <c r="K32" i="9"/>
  <c r="M32" i="9"/>
  <c r="Q32" i="9"/>
  <c r="R32" i="9"/>
  <c r="S32" i="9"/>
  <c r="U32" i="9"/>
  <c r="B33" i="9"/>
  <c r="C33" i="9"/>
  <c r="D33" i="9"/>
  <c r="F33" i="9"/>
  <c r="H33" i="9"/>
  <c r="I33" i="9"/>
  <c r="J33" i="9"/>
  <c r="K33" i="9"/>
  <c r="M33" i="9"/>
  <c r="Q33" i="9"/>
  <c r="R33" i="9"/>
  <c r="S33" i="9"/>
  <c r="U33" i="9"/>
  <c r="B34" i="9"/>
  <c r="C34" i="9"/>
  <c r="D34" i="9"/>
  <c r="F34" i="9"/>
  <c r="H34" i="9"/>
  <c r="I34" i="9"/>
  <c r="J34" i="9"/>
  <c r="K34" i="9"/>
  <c r="M34" i="9"/>
  <c r="Q34" i="9"/>
  <c r="R34" i="9"/>
  <c r="S34" i="9"/>
  <c r="U34" i="9"/>
  <c r="B35" i="9"/>
  <c r="C35" i="9"/>
  <c r="D35" i="9"/>
  <c r="F35" i="9"/>
  <c r="H35" i="9"/>
  <c r="I35" i="9"/>
  <c r="J35" i="9"/>
  <c r="K35" i="9"/>
  <c r="M35" i="9"/>
  <c r="Q35" i="9"/>
  <c r="R35" i="9"/>
  <c r="S35" i="9"/>
  <c r="U35" i="9"/>
  <c r="B36" i="9"/>
  <c r="C36" i="9"/>
  <c r="D36" i="9"/>
  <c r="F36" i="9"/>
  <c r="H36" i="9"/>
  <c r="I36" i="9"/>
  <c r="J36" i="9"/>
  <c r="K36" i="9"/>
  <c r="M36" i="9"/>
  <c r="Q36" i="9"/>
  <c r="R36" i="9"/>
  <c r="S36" i="9"/>
  <c r="U36" i="9"/>
  <c r="B37" i="9"/>
  <c r="C37" i="9"/>
  <c r="D37" i="9"/>
  <c r="F37" i="9"/>
  <c r="H37" i="9"/>
  <c r="I37" i="9"/>
  <c r="J37" i="9"/>
  <c r="K37" i="9"/>
  <c r="M37" i="9"/>
  <c r="Q37" i="9"/>
  <c r="R37" i="9"/>
  <c r="S37" i="9"/>
  <c r="U37" i="9"/>
  <c r="B38" i="9"/>
  <c r="C38" i="9"/>
  <c r="D38" i="9"/>
  <c r="F38" i="9"/>
  <c r="H38" i="9"/>
  <c r="I38" i="9"/>
  <c r="J38" i="9"/>
  <c r="K38" i="9"/>
  <c r="M38" i="9"/>
  <c r="Q38" i="9"/>
  <c r="R38" i="9"/>
  <c r="S38" i="9"/>
  <c r="U38" i="9"/>
  <c r="B39" i="9"/>
  <c r="C39" i="9"/>
  <c r="D39" i="9"/>
  <c r="F39" i="9"/>
  <c r="H39" i="9"/>
  <c r="I39" i="9"/>
  <c r="J39" i="9"/>
  <c r="K39" i="9"/>
  <c r="M39" i="9"/>
  <c r="Q39" i="9"/>
  <c r="R39" i="9"/>
  <c r="S39" i="9"/>
  <c r="U39" i="9"/>
  <c r="E50" i="9"/>
  <c r="F50" i="9"/>
</calcChain>
</file>

<file path=xl/sharedStrings.xml><?xml version="1.0" encoding="utf-8"?>
<sst xmlns="http://schemas.openxmlformats.org/spreadsheetml/2006/main" count="178" uniqueCount="20">
  <si>
    <t>N  (Hz)</t>
  </si>
  <si>
    <t>U  (V)</t>
  </si>
  <si>
    <t>±</t>
  </si>
  <si>
    <r>
      <t>f</t>
    </r>
    <r>
      <rPr>
        <b/>
        <sz val="10"/>
        <rFont val="Helvetica"/>
      </rPr>
      <t xml:space="preserve">  (°)</t>
    </r>
  </si>
  <si>
    <r>
      <t>U</t>
    </r>
    <r>
      <rPr>
        <b/>
        <vertAlign val="subscript"/>
        <sz val="10"/>
        <rFont val="Helvetica"/>
      </rPr>
      <t>L</t>
    </r>
    <r>
      <rPr>
        <b/>
        <sz val="10"/>
        <rFont val="Helvetica"/>
      </rPr>
      <t xml:space="preserve">  (V)</t>
    </r>
  </si>
  <si>
    <t>H</t>
  </si>
  <si>
    <r>
      <t>w</t>
    </r>
    <r>
      <rPr>
        <b/>
        <sz val="10"/>
        <rFont val="Helvetica"/>
      </rPr>
      <t xml:space="preserve">  (rad/s)</t>
    </r>
  </si>
  <si>
    <r>
      <t>f</t>
    </r>
    <r>
      <rPr>
        <b/>
        <sz val="10"/>
        <rFont val="Helvetica"/>
      </rPr>
      <t xml:space="preserve">  (rad)</t>
    </r>
  </si>
  <si>
    <t>C  (µF)</t>
  </si>
  <si>
    <r>
      <t>R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</si>
  <si>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t>L  (mH)</t>
  </si>
  <si>
    <r>
      <t>r  (</t>
    </r>
    <r>
      <rPr>
        <b/>
        <sz val="10"/>
        <rFont val="Symbol"/>
      </rPr>
      <t>W</t>
    </r>
    <r>
      <rPr>
        <b/>
        <sz val="10"/>
        <rFont val="Helvetica"/>
      </rPr>
      <t>)</t>
    </r>
  </si>
  <si>
    <r>
      <t>w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(rad/s)</t>
    </r>
  </si>
  <si>
    <r>
      <t>w</t>
    </r>
    <r>
      <rPr>
        <b/>
        <vertAlign val="subscript"/>
        <sz val="10"/>
        <rFont val="Helvetica"/>
      </rPr>
      <t>r</t>
    </r>
    <r>
      <rPr>
        <b/>
        <sz val="10"/>
        <rFont val="Helvetica"/>
      </rPr>
      <t xml:space="preserve">  (rad/s)</t>
    </r>
  </si>
  <si>
    <t>Fonction de transfert : gain en tension</t>
  </si>
  <si>
    <t>Circuit RLC série ; sortie aux bornes de la bobine</t>
  </si>
  <si>
    <r>
      <t>H</t>
    </r>
    <r>
      <rPr>
        <b/>
        <vertAlign val="subscript"/>
        <sz val="10"/>
        <rFont val="Helvetica"/>
      </rPr>
      <t>Th</t>
    </r>
  </si>
  <si>
    <r>
      <t>H</t>
    </r>
    <r>
      <rPr>
        <b/>
        <vertAlign val="subscript"/>
        <sz val="10"/>
        <rFont val="Helvetica"/>
      </rPr>
      <t>L</t>
    </r>
  </si>
  <si>
    <r>
      <t>f</t>
    </r>
    <r>
      <rPr>
        <b/>
        <vertAlign val="subscript"/>
        <sz val="10"/>
        <rFont val="Helvetica"/>
      </rPr>
      <t>Th</t>
    </r>
  </si>
  <si>
    <r>
      <t>f</t>
    </r>
    <r>
      <rPr>
        <b/>
        <vertAlign val="subscript"/>
        <sz val="10"/>
        <rFont val="Helvetica"/>
      </rPr>
      <t>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</si>
</sst>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96" formatCode="0.000"/>
    <numFmt numFmtId="197" formatCode="0.0"/>
    <numFmt numFmtId="198" formatCode="0.0000"/>
  </numFmts>
  <fonts count="10" x14ac:knownFonts="1">
    <font>
      <sz val="10"/>
      <name val="Arial"/>
    </font>
    <font>
      <sz val="10"/>
      <name val="Arial"/>
    </font>
    <font>
      <b/>
      <sz val="10"/>
      <name val="Helvetica"/>
    </font>
    <font>
      <b/>
      <sz val="10"/>
      <name val="Symbol"/>
    </font>
    <font>
      <b/>
      <vertAlign val="subscript"/>
      <sz val="10"/>
      <name val="Helvetica"/>
    </font>
    <font>
      <sz val="10"/>
      <color indexed="10"/>
      <name val="Arial"/>
    </font>
    <font>
      <sz val="10"/>
      <color indexed="57"/>
      <name val="Arial"/>
    </font>
    <font>
      <sz val="8"/>
      <name val="Arial"/>
    </font>
    <font>
      <sz val="18"/>
      <name val="Textile"/>
    </font>
    <font>
      <sz val="14"/>
      <name val="Textil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 applyAlignment="1">
      <alignment horizontal="center"/>
    </xf>
    <xf numFmtId="196" fontId="0" fillId="0" borderId="0" xfId="0" applyNumberFormat="1" applyAlignment="1">
      <alignment horizontal="center"/>
    </xf>
    <xf numFmtId="197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98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/>
    </xf>
    <xf numFmtId="196" fontId="5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96" fontId="6" fillId="0" borderId="1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196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888969666325"/>
          <c:y val="0.0368420973731117"/>
          <c:w val="0.782222646605168"/>
          <c:h val="0.866666481062722"/>
        </c:manualLayout>
      </c:layout>
      <c:scatterChart>
        <c:scatterStyle val="lineMarker"/>
        <c:varyColors val="0"/>
        <c:ser>
          <c:idx val="3"/>
          <c:order val="0"/>
          <c:tx>
            <c:v>HL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'C1R15'!$C$5:$C$39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  <c:pt idx="6">
                  <c:v>1391.285722568776</c:v>
                </c:pt>
                <c:pt idx="7" formatCode="0">
                  <c:v>1585.24765300141</c:v>
                </c:pt>
                <c:pt idx="8" formatCode="0">
                  <c:v>1929.566207834851</c:v>
                </c:pt>
                <c:pt idx="9" formatCode="0">
                  <c:v>2111.150263212341</c:v>
                </c:pt>
                <c:pt idx="10" formatCode="0">
                  <c:v>2291.477681528395</c:v>
                </c:pt>
                <c:pt idx="11" formatCode="0">
                  <c:v>2400.80510587332</c:v>
                </c:pt>
                <c:pt idx="12" formatCode="0">
                  <c:v>2606.265265418092</c:v>
                </c:pt>
                <c:pt idx="13" formatCode="0">
                  <c:v>2775.911268711941</c:v>
                </c:pt>
                <c:pt idx="14" formatCode="0">
                  <c:v>2957.495324089431</c:v>
                </c:pt>
                <c:pt idx="15" formatCode="0">
                  <c:v>3173.008580125691</c:v>
                </c:pt>
                <c:pt idx="16" formatCode="0">
                  <c:v>3423.707673882157</c:v>
                </c:pt>
                <c:pt idx="17" formatCode="0">
                  <c:v>3698.911190336623</c:v>
                </c:pt>
                <c:pt idx="18" formatCode="0">
                  <c:v>4043.229745170064</c:v>
                </c:pt>
                <c:pt idx="19" formatCode="0">
                  <c:v>4315.29166897094</c:v>
                </c:pt>
                <c:pt idx="20" formatCode="0">
                  <c:v>4500.01731700202</c:v>
                </c:pt>
                <c:pt idx="21" formatCode="0">
                  <c:v>4777.10578904864</c:v>
                </c:pt>
                <c:pt idx="22" formatCode="0">
                  <c:v>5039.114616358027</c:v>
                </c:pt>
                <c:pt idx="23" formatCode="0">
                  <c:v>5617.795983149268</c:v>
                </c:pt>
                <c:pt idx="24" formatCode="0">
                  <c:v>5984.734005088556</c:v>
                </c:pt>
                <c:pt idx="25" formatCode="0">
                  <c:v>6661.433062671797</c:v>
                </c:pt>
                <c:pt idx="26" formatCode="0">
                  <c:v>7113.822404788727</c:v>
                </c:pt>
                <c:pt idx="27" formatCode="0">
                  <c:v>7608.937406994479</c:v>
                </c:pt>
                <c:pt idx="28" formatCode="0">
                  <c:v>8392.450614799774</c:v>
                </c:pt>
                <c:pt idx="29" formatCode="0">
                  <c:v>9120.671791901886</c:v>
                </c:pt>
                <c:pt idx="30" formatCode="0">
                  <c:v>9867.11420639482</c:v>
                </c:pt>
                <c:pt idx="31" formatCode="0">
                  <c:v>10607.9017541113</c:v>
                </c:pt>
                <c:pt idx="32" formatCode="0">
                  <c:v>11242.50347013643</c:v>
                </c:pt>
                <c:pt idx="33" formatCode="0">
                  <c:v>11927.37066861901</c:v>
                </c:pt>
                <c:pt idx="34" formatCode="0">
                  <c:v>13677.23777666852</c:v>
                </c:pt>
              </c:numCache>
            </c:numRef>
          </c:xVal>
          <c:yVal>
            <c:numRef>
              <c:f>'C1R15'!$M$5:$M$39</c:f>
              <c:numCache>
                <c:formatCode>0.0000</c:formatCode>
                <c:ptCount val="35"/>
                <c:pt idx="0">
                  <c:v>0.00832139624798445</c:v>
                </c:pt>
                <c:pt idx="1">
                  <c:v>0.019570219578814</c:v>
                </c:pt>
                <c:pt idx="2">
                  <c:v>0.029545659435971</c:v>
                </c:pt>
                <c:pt idx="3">
                  <c:v>0.0470226759565053</c:v>
                </c:pt>
                <c:pt idx="4">
                  <c:v>0.0745773682932261</c:v>
                </c:pt>
                <c:pt idx="5">
                  <c:v>0.122940061949133</c:v>
                </c:pt>
                <c:pt idx="6">
                  <c:v>0.19650680394614</c:v>
                </c:pt>
                <c:pt idx="7">
                  <c:v>0.270962811303033</c:v>
                </c:pt>
                <c:pt idx="8" formatCode="0.000">
                  <c:v>0.461513034175775</c:v>
                </c:pt>
                <c:pt idx="9" formatCode="0.000">
                  <c:v>0.607527836027468</c:v>
                </c:pt>
                <c:pt idx="10" formatCode="0.000">
                  <c:v>0.802191928121865</c:v>
                </c:pt>
                <c:pt idx="11" formatCode="0.000">
                  <c:v>0.955026831572029</c:v>
                </c:pt>
                <c:pt idx="12" formatCode="0.000">
                  <c:v>1.354881969330735</c:v>
                </c:pt>
                <c:pt idx="13" formatCode="0.000">
                  <c:v>1.875142337689446</c:v>
                </c:pt>
                <c:pt idx="14" formatCode="0.000">
                  <c:v>2.835216018529359</c:v>
                </c:pt>
                <c:pt idx="15" formatCode="0.000">
                  <c:v>5.553795665650566</c:v>
                </c:pt>
                <c:pt idx="16" formatCode="0.000">
                  <c:v>18.38540155677607</c:v>
                </c:pt>
                <c:pt idx="17" formatCode="0.000">
                  <c:v>6.775942417405268</c:v>
                </c:pt>
                <c:pt idx="18" formatCode="0.000">
                  <c:v>3.533802229276137</c:v>
                </c:pt>
                <c:pt idx="19" formatCode="0.000">
                  <c:v>2.704433011255873</c:v>
                </c:pt>
                <c:pt idx="20" formatCode="0.000">
                  <c:v>2.380014418770625</c:v>
                </c:pt>
                <c:pt idx="21" formatCode="0.000">
                  <c:v>2.060847021586783</c:v>
                </c:pt>
                <c:pt idx="22" formatCode="0.000">
                  <c:v>1.861364875548389</c:v>
                </c:pt>
                <c:pt idx="23" formatCode="0.000">
                  <c:v>1.593574541438553</c:v>
                </c:pt>
                <c:pt idx="24" formatCode="0.000">
                  <c:v>1.488661029632215</c:v>
                </c:pt>
                <c:pt idx="25" formatCode="0.000">
                  <c:v>1.360546330387106</c:v>
                </c:pt>
                <c:pt idx="26" formatCode="0.000">
                  <c:v>1.302741572354064</c:v>
                </c:pt>
                <c:pt idx="27" formatCode="0.000">
                  <c:v>1.254930548627361</c:v>
                </c:pt>
                <c:pt idx="28" formatCode="0.000">
                  <c:v>1.200475065985822</c:v>
                </c:pt>
                <c:pt idx="29" formatCode="0.000">
                  <c:v>1.164688675814511</c:v>
                </c:pt>
                <c:pt idx="30" formatCode="0.000">
                  <c:v>1.137425564637626</c:v>
                </c:pt>
                <c:pt idx="31" formatCode="0.000">
                  <c:v>1.116743420218826</c:v>
                </c:pt>
                <c:pt idx="32" formatCode="0.000">
                  <c:v>1.102623842517053</c:v>
                </c:pt>
                <c:pt idx="33" formatCode="0.000">
                  <c:v>1.090146825382625</c:v>
                </c:pt>
                <c:pt idx="34" formatCode="0.000">
                  <c:v>1.067109118998806</c:v>
                </c:pt>
              </c:numCache>
            </c:numRef>
          </c:yVal>
          <c:smooth val="1"/>
        </c:ser>
        <c:ser>
          <c:idx val="2"/>
          <c:order val="1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'C1R15'!$C$5:$C$39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  <c:pt idx="6">
                  <c:v>1391.285722568776</c:v>
                </c:pt>
                <c:pt idx="7" formatCode="0">
                  <c:v>1585.24765300141</c:v>
                </c:pt>
                <c:pt idx="8" formatCode="0">
                  <c:v>1929.566207834851</c:v>
                </c:pt>
                <c:pt idx="9" formatCode="0">
                  <c:v>2111.150263212341</c:v>
                </c:pt>
                <c:pt idx="10" formatCode="0">
                  <c:v>2291.477681528395</c:v>
                </c:pt>
                <c:pt idx="11" formatCode="0">
                  <c:v>2400.80510587332</c:v>
                </c:pt>
                <c:pt idx="12" formatCode="0">
                  <c:v>2606.265265418092</c:v>
                </c:pt>
                <c:pt idx="13" formatCode="0">
                  <c:v>2775.911268711941</c:v>
                </c:pt>
                <c:pt idx="14" formatCode="0">
                  <c:v>2957.495324089431</c:v>
                </c:pt>
                <c:pt idx="15" formatCode="0">
                  <c:v>3173.008580125691</c:v>
                </c:pt>
                <c:pt idx="16" formatCode="0">
                  <c:v>3423.707673882157</c:v>
                </c:pt>
                <c:pt idx="17" formatCode="0">
                  <c:v>3698.911190336623</c:v>
                </c:pt>
                <c:pt idx="18" formatCode="0">
                  <c:v>4043.229745170064</c:v>
                </c:pt>
                <c:pt idx="19" formatCode="0">
                  <c:v>4315.29166897094</c:v>
                </c:pt>
                <c:pt idx="20" formatCode="0">
                  <c:v>4500.01731700202</c:v>
                </c:pt>
                <c:pt idx="21" formatCode="0">
                  <c:v>4777.10578904864</c:v>
                </c:pt>
                <c:pt idx="22" formatCode="0">
                  <c:v>5039.114616358027</c:v>
                </c:pt>
                <c:pt idx="23" formatCode="0">
                  <c:v>5617.795983149268</c:v>
                </c:pt>
                <c:pt idx="24" formatCode="0">
                  <c:v>5984.734005088556</c:v>
                </c:pt>
                <c:pt idx="25" formatCode="0">
                  <c:v>6661.433062671797</c:v>
                </c:pt>
                <c:pt idx="26" formatCode="0">
                  <c:v>7113.822404788727</c:v>
                </c:pt>
                <c:pt idx="27" formatCode="0">
                  <c:v>7608.937406994479</c:v>
                </c:pt>
                <c:pt idx="28" formatCode="0">
                  <c:v>8392.450614799774</c:v>
                </c:pt>
                <c:pt idx="29" formatCode="0">
                  <c:v>9120.671791901886</c:v>
                </c:pt>
                <c:pt idx="30" formatCode="0">
                  <c:v>9867.11420639482</c:v>
                </c:pt>
                <c:pt idx="31" formatCode="0">
                  <c:v>10607.9017541113</c:v>
                </c:pt>
                <c:pt idx="32" formatCode="0">
                  <c:v>11242.50347013643</c:v>
                </c:pt>
                <c:pt idx="33" formatCode="0">
                  <c:v>11927.37066861901</c:v>
                </c:pt>
                <c:pt idx="34" formatCode="0">
                  <c:v>13677.23777666852</c:v>
                </c:pt>
              </c:numCache>
            </c:numRef>
          </c:xVal>
          <c:yVal>
            <c:numRef>
              <c:f>'C1R15'!$K$5:$K$39</c:f>
              <c:numCache>
                <c:formatCode>0.0000</c:formatCode>
                <c:ptCount val="35"/>
                <c:pt idx="0">
                  <c:v>0.00930548428311459</c:v>
                </c:pt>
                <c:pt idx="1">
                  <c:v>0.0205960214477134</c:v>
                </c:pt>
                <c:pt idx="2">
                  <c:v>0.0305883920770232</c:v>
                </c:pt>
                <c:pt idx="3">
                  <c:v>0.0480847707027295</c:v>
                </c:pt>
                <c:pt idx="4">
                  <c:v>0.0756590420783412</c:v>
                </c:pt>
                <c:pt idx="5">
                  <c:v>0.124035801261898</c:v>
                </c:pt>
                <c:pt idx="6">
                  <c:v>0.19757775654021</c:v>
                </c:pt>
                <c:pt idx="7">
                  <c:v>0.271946785392039</c:v>
                </c:pt>
                <c:pt idx="8" formatCode="0.000">
                  <c:v>0.461935429476708</c:v>
                </c:pt>
                <c:pt idx="9" formatCode="0.000">
                  <c:v>0.6071224624318</c:v>
                </c:pt>
                <c:pt idx="10" formatCode="0.000">
                  <c:v>0.800029643355662</c:v>
                </c:pt>
                <c:pt idx="11" formatCode="0.000">
                  <c:v>0.950876402940695</c:v>
                </c:pt>
                <c:pt idx="12" formatCode="0.000">
                  <c:v>1.342473987607928</c:v>
                </c:pt>
                <c:pt idx="13" formatCode="0.000">
                  <c:v>1.843828287554916</c:v>
                </c:pt>
                <c:pt idx="14" formatCode="0.000">
                  <c:v>2.737596653402707</c:v>
                </c:pt>
                <c:pt idx="15" formatCode="0.000">
                  <c:v>4.969611279704257</c:v>
                </c:pt>
                <c:pt idx="16" formatCode="0.000">
                  <c:v>10.02337429875857</c:v>
                </c:pt>
                <c:pt idx="17" formatCode="0.000">
                  <c:v>6.003939580356803</c:v>
                </c:pt>
                <c:pt idx="18" formatCode="0.000">
                  <c:v>3.430330203364185</c:v>
                </c:pt>
                <c:pt idx="19" formatCode="0.000">
                  <c:v>2.663528102316119</c:v>
                </c:pt>
                <c:pt idx="20" formatCode="0.000">
                  <c:v>2.354518601781267</c:v>
                </c:pt>
                <c:pt idx="21" formatCode="0.000">
                  <c:v>2.046346936460086</c:v>
                </c:pt>
                <c:pt idx="22" formatCode="0.000">
                  <c:v>1.85189690927211</c:v>
                </c:pt>
                <c:pt idx="23" formatCode="0.000">
                  <c:v>1.588941045989037</c:v>
                </c:pt>
                <c:pt idx="24" formatCode="0.000">
                  <c:v>1.485393087570713</c:v>
                </c:pt>
                <c:pt idx="25" formatCode="0.000">
                  <c:v>1.35859149329047</c:v>
                </c:pt>
                <c:pt idx="26" formatCode="0.000">
                  <c:v>1.301262030787802</c:v>
                </c:pt>
                <c:pt idx="27" formatCode="0.000">
                  <c:v>1.253793043530524</c:v>
                </c:pt>
                <c:pt idx="28" formatCode="0.000">
                  <c:v>1.199673807349537</c:v>
                </c:pt>
                <c:pt idx="29" formatCode="0.000">
                  <c:v>1.164078980164012</c:v>
                </c:pt>
                <c:pt idx="30" formatCode="0.000">
                  <c:v>1.13694684326602</c:v>
                </c:pt>
                <c:pt idx="31" formatCode="0.000">
                  <c:v>1.116355709053178</c:v>
                </c:pt>
                <c:pt idx="32" formatCode="0.000">
                  <c:v>1.102294230853991</c:v>
                </c:pt>
                <c:pt idx="33" formatCode="0.000">
                  <c:v>1.08986588483827</c:v>
                </c:pt>
                <c:pt idx="34" formatCode="0.000">
                  <c:v>1.06691160292714</c:v>
                </c:pt>
              </c:numCache>
            </c:numRef>
          </c:yVal>
          <c:smooth val="1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1FB714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xVal>
            <c:numRef>
              <c:f>'C1R15'!$C$11:$C$39</c:f>
              <c:numCache>
                <c:formatCode>0</c:formatCode>
                <c:ptCount val="29"/>
                <c:pt idx="0" formatCode="0.0">
                  <c:v>1391.285722568776</c:v>
                </c:pt>
                <c:pt idx="1">
                  <c:v>1585.24765300141</c:v>
                </c:pt>
                <c:pt idx="2">
                  <c:v>1929.566207834851</c:v>
                </c:pt>
                <c:pt idx="3">
                  <c:v>2111.150263212341</c:v>
                </c:pt>
                <c:pt idx="4">
                  <c:v>2291.477681528395</c:v>
                </c:pt>
                <c:pt idx="5">
                  <c:v>2400.80510587332</c:v>
                </c:pt>
                <c:pt idx="6">
                  <c:v>2606.265265418092</c:v>
                </c:pt>
                <c:pt idx="7">
                  <c:v>2775.911268711941</c:v>
                </c:pt>
                <c:pt idx="8">
                  <c:v>2957.495324089431</c:v>
                </c:pt>
                <c:pt idx="9">
                  <c:v>3173.008580125691</c:v>
                </c:pt>
                <c:pt idx="10">
                  <c:v>3423.707673882157</c:v>
                </c:pt>
                <c:pt idx="11">
                  <c:v>3698.911190336623</c:v>
                </c:pt>
                <c:pt idx="12">
                  <c:v>4043.229745170064</c:v>
                </c:pt>
                <c:pt idx="13">
                  <c:v>4315.29166897094</c:v>
                </c:pt>
                <c:pt idx="14">
                  <c:v>4500.01731700202</c:v>
                </c:pt>
                <c:pt idx="15">
                  <c:v>4777.10578904864</c:v>
                </c:pt>
                <c:pt idx="16">
                  <c:v>5039.114616358027</c:v>
                </c:pt>
                <c:pt idx="17">
                  <c:v>5617.795983149268</c:v>
                </c:pt>
                <c:pt idx="18">
                  <c:v>5984.734005088556</c:v>
                </c:pt>
                <c:pt idx="19">
                  <c:v>6661.433062671797</c:v>
                </c:pt>
                <c:pt idx="20">
                  <c:v>7113.822404788727</c:v>
                </c:pt>
                <c:pt idx="21">
                  <c:v>7608.937406994479</c:v>
                </c:pt>
                <c:pt idx="22">
                  <c:v>8392.450614799774</c:v>
                </c:pt>
                <c:pt idx="23">
                  <c:v>9120.671791901886</c:v>
                </c:pt>
                <c:pt idx="24">
                  <c:v>9867.11420639482</c:v>
                </c:pt>
                <c:pt idx="25">
                  <c:v>10607.9017541113</c:v>
                </c:pt>
                <c:pt idx="26">
                  <c:v>11242.50347013643</c:v>
                </c:pt>
                <c:pt idx="27">
                  <c:v>11927.37066861901</c:v>
                </c:pt>
                <c:pt idx="28">
                  <c:v>13677.23777666852</c:v>
                </c:pt>
              </c:numCache>
            </c:numRef>
          </c:xVal>
          <c:yVal>
            <c:numRef>
              <c:f>'C1R15'!$I$11:$I$39</c:f>
              <c:numCache>
                <c:formatCode>0.0000</c:formatCode>
                <c:ptCount val="29"/>
                <c:pt idx="0">
                  <c:v>0.198359433258762</c:v>
                </c:pt>
                <c:pt idx="1">
                  <c:v>0.273305877948334</c:v>
                </c:pt>
                <c:pt idx="2" formatCode="0.000">
                  <c:v>0.46454304133485</c:v>
                </c:pt>
                <c:pt idx="3" formatCode="0.000">
                  <c:v>0.611196319018405</c:v>
                </c:pt>
                <c:pt idx="4" formatCode="0.000">
                  <c:v>0.795321637426901</c:v>
                </c:pt>
                <c:pt idx="5" formatCode="0.000">
                  <c:v>0.945411392405063</c:v>
                </c:pt>
                <c:pt idx="6" formatCode="0.000">
                  <c:v>1.337737407101569</c:v>
                </c:pt>
                <c:pt idx="7" formatCode="0.000">
                  <c:v>1.836555360281195</c:v>
                </c:pt>
                <c:pt idx="8" formatCode="0.000">
                  <c:v>2.68413247652002</c:v>
                </c:pt>
                <c:pt idx="9" formatCode="0.000">
                  <c:v>4.535554131966689</c:v>
                </c:pt>
                <c:pt idx="10" formatCode="0.000">
                  <c:v>7.133105802047782</c:v>
                </c:pt>
                <c:pt idx="11" formatCode="0.000">
                  <c:v>5.015713387806412</c:v>
                </c:pt>
                <c:pt idx="12" formatCode="0.000">
                  <c:v>3.209876543209877</c:v>
                </c:pt>
                <c:pt idx="13" formatCode="0.000">
                  <c:v>2.541125541125541</c:v>
                </c:pt>
                <c:pt idx="14" formatCode="0.000">
                  <c:v>2.240437158469945</c:v>
                </c:pt>
                <c:pt idx="15" formatCode="0.000">
                  <c:v>1.960146400976007</c:v>
                </c:pt>
                <c:pt idx="16" formatCode="0.000">
                  <c:v>1.778309409888357</c:v>
                </c:pt>
                <c:pt idx="17" formatCode="0.000">
                  <c:v>1.541149068322981</c:v>
                </c:pt>
                <c:pt idx="18" formatCode="0.000">
                  <c:v>1.441753171856978</c:v>
                </c:pt>
                <c:pt idx="19" formatCode="0.000">
                  <c:v>1.32319391634981</c:v>
                </c:pt>
                <c:pt idx="20" formatCode="0.000">
                  <c:v>1.27128263337117</c:v>
                </c:pt>
                <c:pt idx="21" formatCode="0.000">
                  <c:v>1.224566691785983</c:v>
                </c:pt>
                <c:pt idx="22" formatCode="0.000">
                  <c:v>1.173603299587552</c:v>
                </c:pt>
                <c:pt idx="23" formatCode="0.000">
                  <c:v>1.140613313388182</c:v>
                </c:pt>
                <c:pt idx="24" formatCode="0.000">
                  <c:v>1.115671641791045</c:v>
                </c:pt>
                <c:pt idx="25" formatCode="0.000">
                  <c:v>1.094972067039106</c:v>
                </c:pt>
                <c:pt idx="26" formatCode="0.000">
                  <c:v>1.082186686500558</c:v>
                </c:pt>
                <c:pt idx="27" formatCode="0.000">
                  <c:v>1.070234113712375</c:v>
                </c:pt>
                <c:pt idx="28" formatCode="0.000">
                  <c:v>1.045606229143493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5000.0"/>
            <c:dispRSqr val="0"/>
            <c:dispEq val="1"/>
            <c:trendlineLbl>
              <c:layout>
                <c:manualLayout>
                  <c:xMode val="edge"/>
                  <c:yMode val="edge"/>
                  <c:x val="0.22666678964127"/>
                  <c:y val="0.25789468161178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'C1R15'!$C$5:$C$10</c:f>
              <c:numCache>
                <c:formatCode>0.0</c:formatCode>
                <c:ptCount val="6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</c:numCache>
            </c:numRef>
          </c:xVal>
          <c:yVal>
            <c:numRef>
              <c:f>'C1R15'!$I$5:$I$10</c:f>
              <c:numCache>
                <c:formatCode>0.0000</c:formatCode>
                <c:ptCount val="6"/>
                <c:pt idx="0">
                  <c:v>0.00850591715976331</c:v>
                </c:pt>
                <c:pt idx="1">
                  <c:v>0.0199704142011834</c:v>
                </c:pt>
                <c:pt idx="2">
                  <c:v>0.0299667036625971</c:v>
                </c:pt>
                <c:pt idx="3">
                  <c:v>0.0466493891151425</c:v>
                </c:pt>
                <c:pt idx="4">
                  <c:v>0.0748702742772424</c:v>
                </c:pt>
                <c:pt idx="5">
                  <c:v>0.12369985141159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113208"/>
        <c:axId val="2074105576"/>
      </c:scatterChart>
      <c:valAx>
        <c:axId val="2074113208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1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1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82222483844664"/>
              <c:y val="0.942105061398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4105576"/>
        <c:crosses val="autoZero"/>
        <c:crossBetween val="midCat"/>
      </c:valAx>
      <c:valAx>
        <c:axId val="2074105576"/>
        <c:scaling>
          <c:logBase val="10.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/>
                  <a:t>H</a:t>
                </a:r>
              </a:p>
            </c:rich>
          </c:tx>
          <c:layout>
            <c:manualLayout>
              <c:xMode val="edge"/>
              <c:yMode val="edge"/>
              <c:x val="0.0288889045621227"/>
              <c:y val="0.4596490243692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411320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64532648285"/>
          <c:y val="0.060344933424208"/>
          <c:w val="0.801340814150592"/>
          <c:h val="0.781610566256409"/>
        </c:manualLayout>
      </c:layout>
      <c:scatterChart>
        <c:scatterStyle val="lineMarker"/>
        <c:varyColors val="0"/>
        <c:ser>
          <c:idx val="2"/>
          <c:order val="0"/>
          <c:tx>
            <c:v>FL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'C1R400'!$C$5:$C$39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  <c:pt idx="6">
                  <c:v>1375.200768182396</c:v>
                </c:pt>
                <c:pt idx="7" formatCode="0">
                  <c:v>1545.72641741925</c:v>
                </c:pt>
                <c:pt idx="8" formatCode="0">
                  <c:v>1900.663555421825</c:v>
                </c:pt>
                <c:pt idx="9" formatCode="0">
                  <c:v>2101.097166720854</c:v>
                </c:pt>
                <c:pt idx="10" formatCode="0">
                  <c:v>2309.698918919216</c:v>
                </c:pt>
                <c:pt idx="11" formatCode="0">
                  <c:v>2483.114833397372</c:v>
                </c:pt>
                <c:pt idx="12" formatCode="0">
                  <c:v>2709.937822986555</c:v>
                </c:pt>
                <c:pt idx="13" formatCode="0">
                  <c:v>2860.105951828148</c:v>
                </c:pt>
                <c:pt idx="14" formatCode="0">
                  <c:v>3075.619207864408</c:v>
                </c:pt>
                <c:pt idx="15" formatCode="0">
                  <c:v>3173.636898656409</c:v>
                </c:pt>
                <c:pt idx="16" formatCode="0">
                  <c:v>3414.282895921387</c:v>
                </c:pt>
                <c:pt idx="17" formatCode="0">
                  <c:v>3655.557211717083</c:v>
                </c:pt>
                <c:pt idx="18" formatCode="0">
                  <c:v>4051.397886069397</c:v>
                </c:pt>
                <c:pt idx="19" formatCode="0">
                  <c:v>4213.504066994631</c:v>
                </c:pt>
                <c:pt idx="20" formatCode="0">
                  <c:v>4518.866872923558</c:v>
                </c:pt>
                <c:pt idx="21" formatCode="0">
                  <c:v>4829.25622709823</c:v>
                </c:pt>
                <c:pt idx="22" formatCode="0">
                  <c:v>5131.477440373568</c:v>
                </c:pt>
                <c:pt idx="23" formatCode="0">
                  <c:v>5792.46853468886</c:v>
                </c:pt>
                <c:pt idx="24" formatCode="0">
                  <c:v>6014.2649760323</c:v>
                </c:pt>
                <c:pt idx="25" formatCode="0">
                  <c:v>6712.32686365995</c:v>
                </c:pt>
                <c:pt idx="26" formatCode="0">
                  <c:v>7086.804707967856</c:v>
                </c:pt>
                <c:pt idx="27" formatCode="0">
                  <c:v>7634.070148223197</c:v>
                </c:pt>
                <c:pt idx="28" formatCode="0">
                  <c:v>8569.00812193152</c:v>
                </c:pt>
                <c:pt idx="29" formatCode="0">
                  <c:v>9126.326658678348</c:v>
                </c:pt>
                <c:pt idx="30" formatCode="0">
                  <c:v>9841.981465166103</c:v>
                </c:pt>
                <c:pt idx="31" formatCode="0">
                  <c:v>10644.34422889294</c:v>
                </c:pt>
                <c:pt idx="32" formatCode="0">
                  <c:v>11173.38843175746</c:v>
                </c:pt>
                <c:pt idx="33" formatCode="0">
                  <c:v>11888.41491971449</c:v>
                </c:pt>
                <c:pt idx="34" formatCode="0">
                  <c:v>13075.93694277144</c:v>
                </c:pt>
              </c:numCache>
            </c:numRef>
          </c:xVal>
          <c:yVal>
            <c:numRef>
              <c:f>'C1R400'!$U$5:$U$39</c:f>
              <c:numCache>
                <c:formatCode>0.00</c:formatCode>
                <c:ptCount val="35"/>
                <c:pt idx="0">
                  <c:v>3.012210765694179</c:v>
                </c:pt>
                <c:pt idx="1">
                  <c:v>2.95881339828922</c:v>
                </c:pt>
                <c:pt idx="2">
                  <c:v>2.90245911927021</c:v>
                </c:pt>
                <c:pt idx="3" formatCode="0.000">
                  <c:v>2.849011467038302</c:v>
                </c:pt>
                <c:pt idx="4" formatCode="0.000">
                  <c:v>2.760669360768341</c:v>
                </c:pt>
                <c:pt idx="5" formatCode="0.000">
                  <c:v>2.657962948522347</c:v>
                </c:pt>
                <c:pt idx="6" formatCode="0.000">
                  <c:v>2.545890731282004</c:v>
                </c:pt>
                <c:pt idx="7" formatCode="0.000">
                  <c:v>2.465451573009042</c:v>
                </c:pt>
                <c:pt idx="8" formatCode="0.000">
                  <c:v>2.293383203581027</c:v>
                </c:pt>
                <c:pt idx="9" formatCode="0.000">
                  <c:v>2.194326989086486</c:v>
                </c:pt>
                <c:pt idx="10" formatCode="0.000">
                  <c:v>2.090815689763222</c:v>
                </c:pt>
                <c:pt idx="11" formatCode="0.000">
                  <c:v>2.005187898823322</c:v>
                </c:pt>
                <c:pt idx="12" formatCode="0.000">
                  <c:v>1.894913004956605</c:v>
                </c:pt>
                <c:pt idx="13" formatCode="0.000">
                  <c:v>1.823610955227748</c:v>
                </c:pt>
                <c:pt idx="14" formatCode="0.000">
                  <c:v>1.724506694330182</c:v>
                </c:pt>
                <c:pt idx="15" formatCode="0.000">
                  <c:v>1.68091005657275</c:v>
                </c:pt>
                <c:pt idx="16" formatCode="0.000">
                  <c:v>1.578329133588006</c:v>
                </c:pt>
                <c:pt idx="17" formatCode="0.000">
                  <c:v>1.48235760245467</c:v>
                </c:pt>
                <c:pt idx="18" formatCode="0.000">
                  <c:v>1.340505682581031</c:v>
                </c:pt>
                <c:pt idx="19" formatCode="0.000">
                  <c:v>1.287941662315841</c:v>
                </c:pt>
                <c:pt idx="20" formatCode="0.000">
                  <c:v>1.197174129729414</c:v>
                </c:pt>
                <c:pt idx="21" formatCode="0.000">
                  <c:v>1.115123807056139</c:v>
                </c:pt>
                <c:pt idx="22" formatCode="0.000">
                  <c:v>1.04406879253878</c:v>
                </c:pt>
                <c:pt idx="23" formatCode="0.000">
                  <c:v>0.914089512645185</c:v>
                </c:pt>
                <c:pt idx="24" formatCode="0.000">
                  <c:v>0.877011798363361</c:v>
                </c:pt>
                <c:pt idx="25" formatCode="0.000">
                  <c:v>0.777126762375508</c:v>
                </c:pt>
                <c:pt idx="26" formatCode="0.000">
                  <c:v>0.732188491177513</c:v>
                </c:pt>
                <c:pt idx="27" formatCode="0.000">
                  <c:v>0.675051753654639</c:v>
                </c:pt>
                <c:pt idx="28" formatCode="0.000">
                  <c:v>0.595626734127474</c:v>
                </c:pt>
                <c:pt idx="29" formatCode="0.000">
                  <c:v>0.556630502547194</c:v>
                </c:pt>
                <c:pt idx="30" formatCode="0.000">
                  <c:v>0.513523600759904</c:v>
                </c:pt>
                <c:pt idx="31" formatCode="0.000">
                  <c:v>0.472575089094456</c:v>
                </c:pt>
                <c:pt idx="32" formatCode="0.000">
                  <c:v>0.44900964233739</c:v>
                </c:pt>
                <c:pt idx="33" formatCode="0.000">
                  <c:v>0.420701552740103</c:v>
                </c:pt>
                <c:pt idx="34" formatCode="0.000">
                  <c:v>0.380908142659779</c:v>
                </c:pt>
              </c:numCache>
            </c:numRef>
          </c:yVal>
          <c:smooth val="0"/>
        </c:ser>
        <c:ser>
          <c:idx val="1"/>
          <c:order val="1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'C1R400'!$C$5:$C$39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  <c:pt idx="6">
                  <c:v>1375.200768182396</c:v>
                </c:pt>
                <c:pt idx="7" formatCode="0">
                  <c:v>1545.72641741925</c:v>
                </c:pt>
                <c:pt idx="8" formatCode="0">
                  <c:v>1900.663555421825</c:v>
                </c:pt>
                <c:pt idx="9" formatCode="0">
                  <c:v>2101.097166720854</c:v>
                </c:pt>
                <c:pt idx="10" formatCode="0">
                  <c:v>2309.698918919216</c:v>
                </c:pt>
                <c:pt idx="11" formatCode="0">
                  <c:v>2483.114833397372</c:v>
                </c:pt>
                <c:pt idx="12" formatCode="0">
                  <c:v>2709.937822986555</c:v>
                </c:pt>
                <c:pt idx="13" formatCode="0">
                  <c:v>2860.105951828148</c:v>
                </c:pt>
                <c:pt idx="14" formatCode="0">
                  <c:v>3075.619207864408</c:v>
                </c:pt>
                <c:pt idx="15" formatCode="0">
                  <c:v>3173.636898656409</c:v>
                </c:pt>
                <c:pt idx="16" formatCode="0">
                  <c:v>3414.282895921387</c:v>
                </c:pt>
                <c:pt idx="17" formatCode="0">
                  <c:v>3655.557211717083</c:v>
                </c:pt>
                <c:pt idx="18" formatCode="0">
                  <c:v>4051.397886069397</c:v>
                </c:pt>
                <c:pt idx="19" formatCode="0">
                  <c:v>4213.504066994631</c:v>
                </c:pt>
                <c:pt idx="20" formatCode="0">
                  <c:v>4518.866872923558</c:v>
                </c:pt>
                <c:pt idx="21" formatCode="0">
                  <c:v>4829.25622709823</c:v>
                </c:pt>
                <c:pt idx="22" formatCode="0">
                  <c:v>5131.477440373568</c:v>
                </c:pt>
                <c:pt idx="23" formatCode="0">
                  <c:v>5792.46853468886</c:v>
                </c:pt>
                <c:pt idx="24" formatCode="0">
                  <c:v>6014.2649760323</c:v>
                </c:pt>
                <c:pt idx="25" formatCode="0">
                  <c:v>6712.32686365995</c:v>
                </c:pt>
                <c:pt idx="26" formatCode="0">
                  <c:v>7086.804707967856</c:v>
                </c:pt>
                <c:pt idx="27" formatCode="0">
                  <c:v>7634.070148223197</c:v>
                </c:pt>
                <c:pt idx="28" formatCode="0">
                  <c:v>8569.00812193152</c:v>
                </c:pt>
                <c:pt idx="29" formatCode="0">
                  <c:v>9126.326658678348</c:v>
                </c:pt>
                <c:pt idx="30" formatCode="0">
                  <c:v>9841.981465166103</c:v>
                </c:pt>
                <c:pt idx="31" formatCode="0">
                  <c:v>10644.34422889294</c:v>
                </c:pt>
                <c:pt idx="32" formatCode="0">
                  <c:v>11173.38843175746</c:v>
                </c:pt>
                <c:pt idx="33" formatCode="0">
                  <c:v>11888.41491971449</c:v>
                </c:pt>
                <c:pt idx="34" formatCode="0">
                  <c:v>13075.93694277144</c:v>
                </c:pt>
              </c:numCache>
            </c:numRef>
          </c:xVal>
          <c:yVal>
            <c:numRef>
              <c:f>'C1R400'!$S$5:$S$39</c:f>
              <c:numCache>
                <c:formatCode>0.00</c:formatCode>
                <c:ptCount val="35"/>
                <c:pt idx="0">
                  <c:v>2.544006651330917</c:v>
                </c:pt>
                <c:pt idx="1">
                  <c:v>2.611739373892189</c:v>
                </c:pt>
                <c:pt idx="2">
                  <c:v>2.629037883716076</c:v>
                </c:pt>
                <c:pt idx="3" formatCode="0.000">
                  <c:v>2.620139477976988</c:v>
                </c:pt>
                <c:pt idx="4" formatCode="0.000">
                  <c:v>2.578147492662505</c:v>
                </c:pt>
                <c:pt idx="5" formatCode="0.000">
                  <c:v>2.507773020138963</c:v>
                </c:pt>
                <c:pt idx="6" formatCode="0.000">
                  <c:v>2.418145337867922</c:v>
                </c:pt>
                <c:pt idx="7" formatCode="0.000">
                  <c:v>2.349373633011288</c:v>
                </c:pt>
                <c:pt idx="8" formatCode="0.000">
                  <c:v>2.195839617360153</c:v>
                </c:pt>
                <c:pt idx="9" formatCode="0.000">
                  <c:v>2.10530812333711</c:v>
                </c:pt>
                <c:pt idx="10" formatCode="0.000">
                  <c:v>2.009854959835712</c:v>
                </c:pt>
                <c:pt idx="11" formatCode="0.000">
                  <c:v>1.93049840215219</c:v>
                </c:pt>
                <c:pt idx="12" formatCode="0.000">
                  <c:v>1.827979950223309</c:v>
                </c:pt>
                <c:pt idx="13" formatCode="0.000">
                  <c:v>1.761559968036587</c:v>
                </c:pt>
                <c:pt idx="14" formatCode="0.000">
                  <c:v>1.669099842422725</c:v>
                </c:pt>
                <c:pt idx="15" formatCode="0.000">
                  <c:v>1.628374215220863</c:v>
                </c:pt>
                <c:pt idx="16" formatCode="0.000">
                  <c:v>1.532408279190952</c:v>
                </c:pt>
                <c:pt idx="17" formatCode="0.000">
                  <c:v>1.442412072720975</c:v>
                </c:pt>
                <c:pt idx="18" formatCode="0.000">
                  <c:v>1.308900805350796</c:v>
                </c:pt>
                <c:pt idx="19" formatCode="0.000">
                  <c:v>1.259245909009178</c:v>
                </c:pt>
                <c:pt idx="20" formatCode="0.000">
                  <c:v>1.17322954445769</c:v>
                </c:pt>
                <c:pt idx="21" formatCode="0.000">
                  <c:v>1.09514430946122</c:v>
                </c:pt>
                <c:pt idx="22" formatCode="0.000">
                  <c:v>1.027245776467827</c:v>
                </c:pt>
                <c:pt idx="23" formatCode="0.000">
                  <c:v>0.902322419666775</c:v>
                </c:pt>
                <c:pt idx="24" formatCode="0.000">
                  <c:v>0.86650954139269</c:v>
                </c:pt>
                <c:pt idx="25" formatCode="0.000">
                  <c:v>0.769632028166301</c:v>
                </c:pt>
                <c:pt idx="26" formatCode="0.000">
                  <c:v>0.725857170985068</c:v>
                </c:pt>
                <c:pt idx="27" formatCode="0.000">
                  <c:v>0.670032743128849</c:v>
                </c:pt>
                <c:pt idx="28" formatCode="0.000">
                  <c:v>0.592131600003874</c:v>
                </c:pt>
                <c:pt idx="29" formatCode="0.000">
                  <c:v>0.553761390970768</c:v>
                </c:pt>
                <c:pt idx="30" formatCode="0.000">
                  <c:v>0.511257931898979</c:v>
                </c:pt>
                <c:pt idx="31" formatCode="0.000">
                  <c:v>0.470800930143608</c:v>
                </c:pt>
                <c:pt idx="32" formatCode="0.000">
                  <c:v>0.447484126335665</c:v>
                </c:pt>
                <c:pt idx="33" formatCode="0.000">
                  <c:v>0.419443359312062</c:v>
                </c:pt>
                <c:pt idx="34" formatCode="0.000">
                  <c:v>0.379971130720665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6"/>
            <c:marker>
              <c:symbol val="diamond"/>
              <c:size val="5"/>
              <c:spPr>
                <a:solidFill>
                  <a:srgbClr val="006411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</c:dPt>
          <c:errBars>
            <c:errDir val="y"/>
            <c:errBarType val="both"/>
            <c:errValType val="cust"/>
            <c:noEndCap val="1"/>
            <c:plus>
              <c:numRef>
                <c:f>'C1R400'!$R$5:$R$39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0.0872664625997165</c:v>
                  </c:pt>
                  <c:pt idx="5">
                    <c:v>0.0872664625997165</c:v>
                  </c:pt>
                  <c:pt idx="6">
                    <c:v>0.0523598775598299</c:v>
                  </c:pt>
                  <c:pt idx="7">
                    <c:v>0.0523598775598299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0.0523598775598299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0.0523598775598299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0.0523598775598299</c:v>
                  </c:pt>
                  <c:pt idx="34">
                    <c:v>0.0349065850398866</c:v>
                  </c:pt>
                </c:numCache>
              </c:numRef>
            </c:plus>
            <c:minus>
              <c:numRef>
                <c:f>'C1R400'!$R$5:$R$39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0.0872664625997165</c:v>
                  </c:pt>
                  <c:pt idx="5">
                    <c:v>0.0872664625997165</c:v>
                  </c:pt>
                  <c:pt idx="6">
                    <c:v>0.0523598775598299</c:v>
                  </c:pt>
                  <c:pt idx="7">
                    <c:v>0.0523598775598299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0.0523598775598299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0.0523598775598299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0.0523598775598299</c:v>
                  </c:pt>
                  <c:pt idx="34">
                    <c:v>0.0349065850398866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'C1R400'!$C$5:$C$39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  <c:pt idx="6">
                  <c:v>1375.200768182396</c:v>
                </c:pt>
                <c:pt idx="7" formatCode="0">
                  <c:v>1545.72641741925</c:v>
                </c:pt>
                <c:pt idx="8" formatCode="0">
                  <c:v>1900.663555421825</c:v>
                </c:pt>
                <c:pt idx="9" formatCode="0">
                  <c:v>2101.097166720854</c:v>
                </c:pt>
                <c:pt idx="10" formatCode="0">
                  <c:v>2309.698918919216</c:v>
                </c:pt>
                <c:pt idx="11" formatCode="0">
                  <c:v>2483.114833397372</c:v>
                </c:pt>
                <c:pt idx="12" formatCode="0">
                  <c:v>2709.937822986555</c:v>
                </c:pt>
                <c:pt idx="13" formatCode="0">
                  <c:v>2860.105951828148</c:v>
                </c:pt>
                <c:pt idx="14" formatCode="0">
                  <c:v>3075.619207864408</c:v>
                </c:pt>
                <c:pt idx="15" formatCode="0">
                  <c:v>3173.636898656409</c:v>
                </c:pt>
                <c:pt idx="16" formatCode="0">
                  <c:v>3414.282895921387</c:v>
                </c:pt>
                <c:pt idx="17" formatCode="0">
                  <c:v>3655.557211717083</c:v>
                </c:pt>
                <c:pt idx="18" formatCode="0">
                  <c:v>4051.397886069397</c:v>
                </c:pt>
                <c:pt idx="19" formatCode="0">
                  <c:v>4213.504066994631</c:v>
                </c:pt>
                <c:pt idx="20" formatCode="0">
                  <c:v>4518.866872923558</c:v>
                </c:pt>
                <c:pt idx="21" formatCode="0">
                  <c:v>4829.25622709823</c:v>
                </c:pt>
                <c:pt idx="22" formatCode="0">
                  <c:v>5131.477440373568</c:v>
                </c:pt>
                <c:pt idx="23" formatCode="0">
                  <c:v>5792.46853468886</c:v>
                </c:pt>
                <c:pt idx="24" formatCode="0">
                  <c:v>6014.2649760323</c:v>
                </c:pt>
                <c:pt idx="25" formatCode="0">
                  <c:v>6712.32686365995</c:v>
                </c:pt>
                <c:pt idx="26" formatCode="0">
                  <c:v>7086.804707967856</c:v>
                </c:pt>
                <c:pt idx="27" formatCode="0">
                  <c:v>7634.070148223197</c:v>
                </c:pt>
                <c:pt idx="28" formatCode="0">
                  <c:v>8569.00812193152</c:v>
                </c:pt>
                <c:pt idx="29" formatCode="0">
                  <c:v>9126.326658678348</c:v>
                </c:pt>
                <c:pt idx="30" formatCode="0">
                  <c:v>9841.981465166103</c:v>
                </c:pt>
                <c:pt idx="31" formatCode="0">
                  <c:v>10644.34422889294</c:v>
                </c:pt>
                <c:pt idx="32" formatCode="0">
                  <c:v>11173.38843175746</c:v>
                </c:pt>
                <c:pt idx="33" formatCode="0">
                  <c:v>11888.41491971449</c:v>
                </c:pt>
                <c:pt idx="34" formatCode="0">
                  <c:v>13075.93694277144</c:v>
                </c:pt>
              </c:numCache>
            </c:numRef>
          </c:xVal>
          <c:yVal>
            <c:numRef>
              <c:f>'C1R400'!$Q$5:$Q$39</c:f>
              <c:numCache>
                <c:formatCode>0.00</c:formatCode>
                <c:ptCount val="35"/>
                <c:pt idx="0">
                  <c:v>2.792526803190927</c:v>
                </c:pt>
                <c:pt idx="1">
                  <c:v>2.583087292951607</c:v>
                </c:pt>
                <c:pt idx="2">
                  <c:v>2.652900463031381</c:v>
                </c:pt>
                <c:pt idx="3" formatCode="0.000">
                  <c:v>2.705260340591211</c:v>
                </c:pt>
                <c:pt idx="4" formatCode="0.000">
                  <c:v>2.635447170511437</c:v>
                </c:pt>
                <c:pt idx="5" formatCode="0.000">
                  <c:v>2.530727415391778</c:v>
                </c:pt>
                <c:pt idx="6" formatCode="0.000">
                  <c:v>2.408554367752174</c:v>
                </c:pt>
                <c:pt idx="7" formatCode="0.000">
                  <c:v>2.338741197672401</c:v>
                </c:pt>
                <c:pt idx="8" formatCode="0.000">
                  <c:v>2.199114857512855</c:v>
                </c:pt>
                <c:pt idx="9" formatCode="0.000">
                  <c:v>2.094395102393195</c:v>
                </c:pt>
                <c:pt idx="10" formatCode="0.000">
                  <c:v>2.007128639793479</c:v>
                </c:pt>
                <c:pt idx="11" formatCode="0.000">
                  <c:v>1.954768762233649</c:v>
                </c:pt>
                <c:pt idx="12" formatCode="0.000">
                  <c:v>1.867502299633932</c:v>
                </c:pt>
                <c:pt idx="13" formatCode="0.000">
                  <c:v>1.780235837034216</c:v>
                </c:pt>
                <c:pt idx="14" formatCode="0.000">
                  <c:v>1.658062789394613</c:v>
                </c:pt>
                <c:pt idx="15" formatCode="0.000">
                  <c:v>1.623156204354726</c:v>
                </c:pt>
                <c:pt idx="16" formatCode="0.000">
                  <c:v>1.518436449235067</c:v>
                </c:pt>
                <c:pt idx="17" formatCode="0.000">
                  <c:v>1.43116998663535</c:v>
                </c:pt>
                <c:pt idx="18" formatCode="0.000">
                  <c:v>1.291543646475804</c:v>
                </c:pt>
                <c:pt idx="19" formatCode="0.000">
                  <c:v>1.256637061435917</c:v>
                </c:pt>
                <c:pt idx="20" formatCode="0.000">
                  <c:v>1.169370598836201</c:v>
                </c:pt>
                <c:pt idx="21" formatCode="0.000">
                  <c:v>1.082104136236484</c:v>
                </c:pt>
                <c:pt idx="22" formatCode="0.000">
                  <c:v>1.012290966156711</c:v>
                </c:pt>
                <c:pt idx="23" formatCode="0.000">
                  <c:v>0.907571211037051</c:v>
                </c:pt>
                <c:pt idx="24" formatCode="0.000">
                  <c:v>0.837758040957278</c:v>
                </c:pt>
                <c:pt idx="25" formatCode="0.000">
                  <c:v>0.785398163397448</c:v>
                </c:pt>
                <c:pt idx="26" formatCode="0.000">
                  <c:v>0.715584993317675</c:v>
                </c:pt>
                <c:pt idx="27" formatCode="0.000">
                  <c:v>0.645771823237902</c:v>
                </c:pt>
                <c:pt idx="28" formatCode="0.000">
                  <c:v>0.575958653158129</c:v>
                </c:pt>
                <c:pt idx="29" formatCode="0.000">
                  <c:v>0.541052068118242</c:v>
                </c:pt>
                <c:pt idx="30" formatCode="0.000">
                  <c:v>0.488692190558412</c:v>
                </c:pt>
                <c:pt idx="31" formatCode="0.000">
                  <c:v>0.453785605518526</c:v>
                </c:pt>
                <c:pt idx="32" formatCode="0.000">
                  <c:v>0.418879020478639</c:v>
                </c:pt>
                <c:pt idx="33" formatCode="0.000">
                  <c:v>0.383972435438752</c:v>
                </c:pt>
                <c:pt idx="34" formatCode="0.000">
                  <c:v>0.331612557878923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11064"/>
        <c:axId val="2073102904"/>
      </c:scatterChart>
      <c:valAx>
        <c:axId val="207311106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73215188300628"/>
              <c:y val="0.9051740013631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3102904"/>
        <c:crosses val="autoZero"/>
        <c:crossBetween val="midCat"/>
      </c:valAx>
      <c:valAx>
        <c:axId val="2073102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(rad)</a:t>
                </a:r>
              </a:p>
            </c:rich>
          </c:tx>
          <c:layout>
            <c:manualLayout>
              <c:xMode val="edge"/>
              <c:yMode val="edge"/>
              <c:x val="0.015625"/>
              <c:y val="0.4051730925875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311106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64532648285"/>
          <c:y val="0.060344933424208"/>
          <c:w val="0.801340814150592"/>
          <c:h val="0.781610566256409"/>
        </c:manualLayout>
      </c:layout>
      <c:scatterChart>
        <c:scatterStyle val="lineMarker"/>
        <c:varyColors val="0"/>
        <c:ser>
          <c:idx val="2"/>
          <c:order val="0"/>
          <c:tx>
            <c:v>FL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'C1R15'!$C$5:$C$39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  <c:pt idx="6">
                  <c:v>1391.285722568776</c:v>
                </c:pt>
                <c:pt idx="7" formatCode="0">
                  <c:v>1585.24765300141</c:v>
                </c:pt>
                <c:pt idx="8" formatCode="0">
                  <c:v>1929.566207834851</c:v>
                </c:pt>
                <c:pt idx="9" formatCode="0">
                  <c:v>2111.150263212341</c:v>
                </c:pt>
                <c:pt idx="10" formatCode="0">
                  <c:v>2291.477681528395</c:v>
                </c:pt>
                <c:pt idx="11" formatCode="0">
                  <c:v>2400.80510587332</c:v>
                </c:pt>
                <c:pt idx="12" formatCode="0">
                  <c:v>2606.265265418092</c:v>
                </c:pt>
                <c:pt idx="13" formatCode="0">
                  <c:v>2775.911268711941</c:v>
                </c:pt>
                <c:pt idx="14" formatCode="0">
                  <c:v>2957.495324089431</c:v>
                </c:pt>
                <c:pt idx="15" formatCode="0">
                  <c:v>3173.008580125691</c:v>
                </c:pt>
                <c:pt idx="16" formatCode="0">
                  <c:v>3423.707673882157</c:v>
                </c:pt>
                <c:pt idx="17" formatCode="0">
                  <c:v>3698.911190336623</c:v>
                </c:pt>
                <c:pt idx="18" formatCode="0">
                  <c:v>4043.229745170064</c:v>
                </c:pt>
                <c:pt idx="19" formatCode="0">
                  <c:v>4315.29166897094</c:v>
                </c:pt>
                <c:pt idx="20" formatCode="0">
                  <c:v>4500.01731700202</c:v>
                </c:pt>
                <c:pt idx="21" formatCode="0">
                  <c:v>4777.10578904864</c:v>
                </c:pt>
                <c:pt idx="22" formatCode="0">
                  <c:v>5039.114616358027</c:v>
                </c:pt>
                <c:pt idx="23" formatCode="0">
                  <c:v>5617.795983149268</c:v>
                </c:pt>
                <c:pt idx="24" formatCode="0">
                  <c:v>5984.734005088556</c:v>
                </c:pt>
                <c:pt idx="25" formatCode="0">
                  <c:v>6661.433062671797</c:v>
                </c:pt>
                <c:pt idx="26" formatCode="0">
                  <c:v>7113.822404788727</c:v>
                </c:pt>
                <c:pt idx="27" formatCode="0">
                  <c:v>7608.937406994479</c:v>
                </c:pt>
                <c:pt idx="28" formatCode="0">
                  <c:v>8392.450614799774</c:v>
                </c:pt>
                <c:pt idx="29" formatCode="0">
                  <c:v>9120.671791901886</c:v>
                </c:pt>
                <c:pt idx="30" formatCode="0">
                  <c:v>9867.11420639482</c:v>
                </c:pt>
                <c:pt idx="31" formatCode="0">
                  <c:v>10607.9017541113</c:v>
                </c:pt>
                <c:pt idx="32" formatCode="0">
                  <c:v>11242.50347013643</c:v>
                </c:pt>
                <c:pt idx="33" formatCode="0">
                  <c:v>11927.37066861901</c:v>
                </c:pt>
                <c:pt idx="34" formatCode="0">
                  <c:v>13677.23777666852</c:v>
                </c:pt>
              </c:numCache>
            </c:numRef>
          </c:xVal>
          <c:yVal>
            <c:numRef>
              <c:f>'C1R15'!$U$5:$U$39</c:f>
              <c:numCache>
                <c:formatCode>0.00</c:formatCode>
                <c:ptCount val="35"/>
                <c:pt idx="0">
                  <c:v>3.136646090348953</c:v>
                </c:pt>
                <c:pt idx="1">
                  <c:v>3.133964643266076</c:v>
                </c:pt>
                <c:pt idx="2">
                  <c:v>3.132174331198981</c:v>
                </c:pt>
                <c:pt idx="3" formatCode="0.000">
                  <c:v>3.129610522840792</c:v>
                </c:pt>
                <c:pt idx="4" formatCode="0.000">
                  <c:v>3.126305644952025</c:v>
                </c:pt>
                <c:pt idx="5" formatCode="0.000">
                  <c:v>3.121528444160004</c:v>
                </c:pt>
                <c:pt idx="6" formatCode="0.000">
                  <c:v>3.115408374154531</c:v>
                </c:pt>
                <c:pt idx="7" formatCode="0.000">
                  <c:v>3.109903182059006</c:v>
                </c:pt>
                <c:pt idx="8" formatCode="0.000">
                  <c:v>3.097242369763107</c:v>
                </c:pt>
                <c:pt idx="9" formatCode="0.000">
                  <c:v>3.08822440528714</c:v>
                </c:pt>
                <c:pt idx="10" formatCode="0.000">
                  <c:v>3.076654839527766</c:v>
                </c:pt>
                <c:pt idx="11" formatCode="0.000">
                  <c:v>3.067788169492352</c:v>
                </c:pt>
                <c:pt idx="12" formatCode="0.000">
                  <c:v>3.04507938573514</c:v>
                </c:pt>
                <c:pt idx="13" formatCode="0.000">
                  <c:v>3.016047527743645</c:v>
                </c:pt>
                <c:pt idx="14" formatCode="0.000">
                  <c:v>2.962942067658726</c:v>
                </c:pt>
                <c:pt idx="15" formatCode="0.000">
                  <c:v>2.811161958546296</c:v>
                </c:pt>
                <c:pt idx="16" formatCode="0.000">
                  <c:v>1.666545176272413</c:v>
                </c:pt>
                <c:pt idx="17" formatCode="0.000">
                  <c:v>0.346456556035565</c:v>
                </c:pt>
                <c:pt idx="18" formatCode="0.000">
                  <c:v>0.162727878895241</c:v>
                </c:pt>
                <c:pt idx="19" formatCode="0.000">
                  <c:v>0.116433384569649</c:v>
                </c:pt>
                <c:pt idx="20" formatCode="0.000">
                  <c:v>0.0981958888586955</c:v>
                </c:pt>
                <c:pt idx="21" formatCode="0.000">
                  <c:v>0.080052442211864</c:v>
                </c:pt>
                <c:pt idx="22" formatCode="0.000">
                  <c:v>0.0685246691858676</c:v>
                </c:pt>
                <c:pt idx="23" formatCode="0.000">
                  <c:v>0.0526061459253706</c:v>
                </c:pt>
                <c:pt idx="24" formatCode="0.000">
                  <c:v>0.046124822384354</c:v>
                </c:pt>
                <c:pt idx="25" formatCode="0.000">
                  <c:v>0.0378685962154297</c:v>
                </c:pt>
                <c:pt idx="26" formatCode="0.000">
                  <c:v>0.0339522399370606</c:v>
                </c:pt>
                <c:pt idx="27" formatCode="0.000">
                  <c:v>0.0305768745310855</c:v>
                </c:pt>
                <c:pt idx="28" formatCode="0.000">
                  <c:v>0.0265182577293219</c:v>
                </c:pt>
                <c:pt idx="29" formatCode="0.000">
                  <c:v>0.0236730014776583</c:v>
                </c:pt>
                <c:pt idx="30" formatCode="0.000">
                  <c:v>0.021369561977729</c:v>
                </c:pt>
                <c:pt idx="31" formatCode="0.000">
                  <c:v>0.0195155689369451</c:v>
                </c:pt>
                <c:pt idx="32" formatCode="0.000">
                  <c:v>0.0181810102082911</c:v>
                </c:pt>
                <c:pt idx="33" formatCode="0.000">
                  <c:v>0.0169430187948463</c:v>
                </c:pt>
                <c:pt idx="34" formatCode="0.000">
                  <c:v>0.0144628975674181</c:v>
                </c:pt>
              </c:numCache>
            </c:numRef>
          </c:yVal>
          <c:smooth val="0"/>
        </c:ser>
        <c:ser>
          <c:idx val="1"/>
          <c:order val="1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'C1R15'!$C$5:$C$39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  <c:pt idx="6">
                  <c:v>1391.285722568776</c:v>
                </c:pt>
                <c:pt idx="7" formatCode="0">
                  <c:v>1585.24765300141</c:v>
                </c:pt>
                <c:pt idx="8" formatCode="0">
                  <c:v>1929.566207834851</c:v>
                </c:pt>
                <c:pt idx="9" formatCode="0">
                  <c:v>2111.150263212341</c:v>
                </c:pt>
                <c:pt idx="10" formatCode="0">
                  <c:v>2291.477681528395</c:v>
                </c:pt>
                <c:pt idx="11" formatCode="0">
                  <c:v>2400.80510587332</c:v>
                </c:pt>
                <c:pt idx="12" formatCode="0">
                  <c:v>2606.265265418092</c:v>
                </c:pt>
                <c:pt idx="13" formatCode="0">
                  <c:v>2775.911268711941</c:v>
                </c:pt>
                <c:pt idx="14" formatCode="0">
                  <c:v>2957.495324089431</c:v>
                </c:pt>
                <c:pt idx="15" formatCode="0">
                  <c:v>3173.008580125691</c:v>
                </c:pt>
                <c:pt idx="16" formatCode="0">
                  <c:v>3423.707673882157</c:v>
                </c:pt>
                <c:pt idx="17" formatCode="0">
                  <c:v>3698.911190336623</c:v>
                </c:pt>
                <c:pt idx="18" formatCode="0">
                  <c:v>4043.229745170064</c:v>
                </c:pt>
                <c:pt idx="19" formatCode="0">
                  <c:v>4315.29166897094</c:v>
                </c:pt>
                <c:pt idx="20" formatCode="0">
                  <c:v>4500.01731700202</c:v>
                </c:pt>
                <c:pt idx="21" formatCode="0">
                  <c:v>4777.10578904864</c:v>
                </c:pt>
                <c:pt idx="22" formatCode="0">
                  <c:v>5039.114616358027</c:v>
                </c:pt>
                <c:pt idx="23" formatCode="0">
                  <c:v>5617.795983149268</c:v>
                </c:pt>
                <c:pt idx="24" formatCode="0">
                  <c:v>5984.734005088556</c:v>
                </c:pt>
                <c:pt idx="25" formatCode="0">
                  <c:v>6661.433062671797</c:v>
                </c:pt>
                <c:pt idx="26" formatCode="0">
                  <c:v>7113.822404788727</c:v>
                </c:pt>
                <c:pt idx="27" formatCode="0">
                  <c:v>7608.937406994479</c:v>
                </c:pt>
                <c:pt idx="28" formatCode="0">
                  <c:v>8392.450614799774</c:v>
                </c:pt>
                <c:pt idx="29" formatCode="0">
                  <c:v>9120.671791901886</c:v>
                </c:pt>
                <c:pt idx="30" formatCode="0">
                  <c:v>9867.11420639482</c:v>
                </c:pt>
                <c:pt idx="31" formatCode="0">
                  <c:v>10607.9017541113</c:v>
                </c:pt>
                <c:pt idx="32" formatCode="0">
                  <c:v>11242.50347013643</c:v>
                </c:pt>
                <c:pt idx="33" formatCode="0">
                  <c:v>11927.37066861901</c:v>
                </c:pt>
                <c:pt idx="34" formatCode="0">
                  <c:v>13677.23777666852</c:v>
                </c:pt>
              </c:numCache>
            </c:numRef>
          </c:xVal>
          <c:yVal>
            <c:numRef>
              <c:f>'C1R15'!$S$5:$S$39</c:f>
              <c:numCache>
                <c:formatCode>0.00</c:formatCode>
                <c:ptCount val="35"/>
                <c:pt idx="0">
                  <c:v>2.668370641113145</c:v>
                </c:pt>
                <c:pt idx="1">
                  <c:v>2.81039152464474</c:v>
                </c:pt>
                <c:pt idx="2">
                  <c:v>2.8619913476643</c:v>
                </c:pt>
                <c:pt idx="3" formatCode="0.000">
                  <c:v>2.90815124071602</c:v>
                </c:pt>
                <c:pt idx="4" formatCode="0.000">
                  <c:v>2.942512271829972</c:v>
                </c:pt>
                <c:pt idx="5" formatCode="0.000">
                  <c:v>2.968074539352474</c:v>
                </c:pt>
                <c:pt idx="6" formatCode="0.000">
                  <c:v>2.981655440050078</c:v>
                </c:pt>
                <c:pt idx="7" formatCode="0.000">
                  <c:v>2.985111538723124</c:v>
                </c:pt>
                <c:pt idx="8" formatCode="0.000">
                  <c:v>2.979300590771198</c:v>
                </c:pt>
                <c:pt idx="9" formatCode="0.000">
                  <c:v>2.969699794642834</c:v>
                </c:pt>
                <c:pt idx="10" formatCode="0.000">
                  <c:v>2.954354204137538</c:v>
                </c:pt>
                <c:pt idx="11" formatCode="0.000">
                  <c:v>2.941295175343868</c:v>
                </c:pt>
                <c:pt idx="12" formatCode="0.000">
                  <c:v>2.905284717398034</c:v>
                </c:pt>
                <c:pt idx="13" formatCode="0.000">
                  <c:v>2.856986823270108</c:v>
                </c:pt>
                <c:pt idx="14" formatCode="0.000">
                  <c:v>2.76773521041518</c:v>
                </c:pt>
                <c:pt idx="15" formatCode="0.000">
                  <c:v>2.528924367931365</c:v>
                </c:pt>
                <c:pt idx="16" formatCode="0.000">
                  <c:v>1.577324954488494</c:v>
                </c:pt>
                <c:pt idx="17" formatCode="0.000">
                  <c:v>0.544695029359881</c:v>
                </c:pt>
                <c:pt idx="18" formatCode="0.000">
                  <c:v>0.255102308249293</c:v>
                </c:pt>
                <c:pt idx="19" formatCode="0.000">
                  <c:v>0.176055633239541</c:v>
                </c:pt>
                <c:pt idx="20" formatCode="0.000">
                  <c:v>0.144842915275263</c:v>
                </c:pt>
                <c:pt idx="21" formatCode="0.000">
                  <c:v>0.114054359928176</c:v>
                </c:pt>
                <c:pt idx="22" formatCode="0.000">
                  <c:v>0.0947931077100432</c:v>
                </c:pt>
                <c:pt idx="23" formatCode="0.000">
                  <c:v>0.068913957285069</c:v>
                </c:pt>
                <c:pt idx="24" formatCode="0.000">
                  <c:v>0.0587463544165612</c:v>
                </c:pt>
                <c:pt idx="25" formatCode="0.000">
                  <c:v>0.0462495784221395</c:v>
                </c:pt>
                <c:pt idx="26" formatCode="0.000">
                  <c:v>0.0405468574457475</c:v>
                </c:pt>
                <c:pt idx="27" formatCode="0.000">
                  <c:v>0.0357717227976104</c:v>
                </c:pt>
                <c:pt idx="28" formatCode="0.000">
                  <c:v>0.0302244334819552</c:v>
                </c:pt>
                <c:pt idx="29" formatCode="0.000">
                  <c:v>0.0264756526405669</c:v>
                </c:pt>
                <c:pt idx="30" formatCode="0.000">
                  <c:v>0.0235319904532505</c:v>
                </c:pt>
                <c:pt idx="31" formatCode="0.000">
                  <c:v>0.0212246624489494</c:v>
                </c:pt>
                <c:pt idx="32" formatCode="0.000">
                  <c:v>0.0195988087398091</c:v>
                </c:pt>
                <c:pt idx="33" formatCode="0.000">
                  <c:v>0.0181170862916484</c:v>
                </c:pt>
                <c:pt idx="34" formatCode="0.000">
                  <c:v>0.0152252858939326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6"/>
            <c:marker>
              <c:symbol val="diamond"/>
              <c:size val="5"/>
              <c:spPr>
                <a:solidFill>
                  <a:srgbClr val="006411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'C1R15'!$R$5:$R$39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0.0523598775598299</c:v>
                  </c:pt>
                  <c:pt idx="7">
                    <c:v>0.0349065850398866</c:v>
                  </c:pt>
                  <c:pt idx="8">
                    <c:v>0.0523598775598299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0.0523598775598299</c:v>
                  </c:pt>
                  <c:pt idx="17">
                    <c:v>0.0523598775598299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plus>
            <c:minus>
              <c:numRef>
                <c:f>'C1R15'!$R$5:$R$39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0.0523598775598299</c:v>
                  </c:pt>
                  <c:pt idx="7">
                    <c:v>0.0349065850398866</c:v>
                  </c:pt>
                  <c:pt idx="8">
                    <c:v>0.0523598775598299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0.0523598775598299</c:v>
                  </c:pt>
                  <c:pt idx="17">
                    <c:v>0.0523598775598299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'C1R15'!$C$5:$C$39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475.5742959004228</c:v>
                </c:pt>
                <c:pt idx="2">
                  <c:v>581.5088001794706</c:v>
                </c:pt>
                <c:pt idx="3">
                  <c:v>727.4671948652525</c:v>
                </c:pt>
                <c:pt idx="4">
                  <c:v>904.338861262358</c:v>
                </c:pt>
                <c:pt idx="5">
                  <c:v>1135.874239831926</c:v>
                </c:pt>
                <c:pt idx="6">
                  <c:v>1391.285722568776</c:v>
                </c:pt>
                <c:pt idx="7" formatCode="0">
                  <c:v>1585.24765300141</c:v>
                </c:pt>
                <c:pt idx="8" formatCode="0">
                  <c:v>1929.566207834851</c:v>
                </c:pt>
                <c:pt idx="9" formatCode="0">
                  <c:v>2111.150263212341</c:v>
                </c:pt>
                <c:pt idx="10" formatCode="0">
                  <c:v>2291.477681528395</c:v>
                </c:pt>
                <c:pt idx="11" formatCode="0">
                  <c:v>2400.80510587332</c:v>
                </c:pt>
                <c:pt idx="12" formatCode="0">
                  <c:v>2606.265265418092</c:v>
                </c:pt>
                <c:pt idx="13" formatCode="0">
                  <c:v>2775.911268711941</c:v>
                </c:pt>
                <c:pt idx="14" formatCode="0">
                  <c:v>2957.495324089431</c:v>
                </c:pt>
                <c:pt idx="15" formatCode="0">
                  <c:v>3173.008580125691</c:v>
                </c:pt>
                <c:pt idx="16" formatCode="0">
                  <c:v>3423.707673882157</c:v>
                </c:pt>
                <c:pt idx="17" formatCode="0">
                  <c:v>3698.911190336623</c:v>
                </c:pt>
                <c:pt idx="18" formatCode="0">
                  <c:v>4043.229745170064</c:v>
                </c:pt>
                <c:pt idx="19" formatCode="0">
                  <c:v>4315.29166897094</c:v>
                </c:pt>
                <c:pt idx="20" formatCode="0">
                  <c:v>4500.01731700202</c:v>
                </c:pt>
                <c:pt idx="21" formatCode="0">
                  <c:v>4777.10578904864</c:v>
                </c:pt>
                <c:pt idx="22" formatCode="0">
                  <c:v>5039.114616358027</c:v>
                </c:pt>
                <c:pt idx="23" formatCode="0">
                  <c:v>5617.795983149268</c:v>
                </c:pt>
                <c:pt idx="24" formatCode="0">
                  <c:v>5984.734005088556</c:v>
                </c:pt>
                <c:pt idx="25" formatCode="0">
                  <c:v>6661.433062671797</c:v>
                </c:pt>
                <c:pt idx="26" formatCode="0">
                  <c:v>7113.822404788727</c:v>
                </c:pt>
                <c:pt idx="27" formatCode="0">
                  <c:v>7608.937406994479</c:v>
                </c:pt>
                <c:pt idx="28" formatCode="0">
                  <c:v>8392.450614799774</c:v>
                </c:pt>
                <c:pt idx="29" formatCode="0">
                  <c:v>9120.671791901886</c:v>
                </c:pt>
                <c:pt idx="30" formatCode="0">
                  <c:v>9867.11420639482</c:v>
                </c:pt>
                <c:pt idx="31" formatCode="0">
                  <c:v>10607.9017541113</c:v>
                </c:pt>
                <c:pt idx="32" formatCode="0">
                  <c:v>11242.50347013643</c:v>
                </c:pt>
                <c:pt idx="33" formatCode="0">
                  <c:v>11927.37066861901</c:v>
                </c:pt>
                <c:pt idx="34" formatCode="0">
                  <c:v>13677.23777666852</c:v>
                </c:pt>
              </c:numCache>
            </c:numRef>
          </c:xVal>
          <c:yVal>
            <c:numRef>
              <c:f>'C1R15'!$Q$5:$Q$39</c:f>
              <c:numCache>
                <c:formatCode>0.00</c:formatCode>
                <c:ptCount val="35"/>
                <c:pt idx="0">
                  <c:v>2.740166925631097</c:v>
                </c:pt>
                <c:pt idx="1">
                  <c:v>2.617993877991494</c:v>
                </c:pt>
                <c:pt idx="2">
                  <c:v>2.617993877991494</c:v>
                </c:pt>
                <c:pt idx="3" formatCode="0.000">
                  <c:v>2.897246558310587</c:v>
                </c:pt>
                <c:pt idx="4" formatCode="0.000">
                  <c:v>3.089232776029963</c:v>
                </c:pt>
                <c:pt idx="5" formatCode="0.000">
                  <c:v>2.984513020910303</c:v>
                </c:pt>
                <c:pt idx="6" formatCode="0.000">
                  <c:v>2.984513020910303</c:v>
                </c:pt>
                <c:pt idx="7" formatCode="0.000">
                  <c:v>2.96705972839036</c:v>
                </c:pt>
                <c:pt idx="8" formatCode="0.000">
                  <c:v>2.96705972839036</c:v>
                </c:pt>
                <c:pt idx="9" formatCode="0.000">
                  <c:v>2.949606435870417</c:v>
                </c:pt>
                <c:pt idx="10" formatCode="0.000">
                  <c:v>2.932153143350474</c:v>
                </c:pt>
                <c:pt idx="11" formatCode="0.000">
                  <c:v>2.914699850830531</c:v>
                </c:pt>
                <c:pt idx="12" formatCode="0.000">
                  <c:v>2.844886680750757</c:v>
                </c:pt>
                <c:pt idx="13" formatCode="0.000">
                  <c:v>2.792526803190927</c:v>
                </c:pt>
                <c:pt idx="14" formatCode="0.000">
                  <c:v>2.670353755551324</c:v>
                </c:pt>
                <c:pt idx="15" formatCode="0.000">
                  <c:v>2.356194490192345</c:v>
                </c:pt>
                <c:pt idx="16" formatCode="0.000">
                  <c:v>1.53588974175501</c:v>
                </c:pt>
                <c:pt idx="17" formatCode="0.000">
                  <c:v>0.733038285837618</c:v>
                </c:pt>
                <c:pt idx="18" formatCode="0.000">
                  <c:v>0.383972435438752</c:v>
                </c:pt>
                <c:pt idx="19" formatCode="0.000">
                  <c:v>0.296705972839036</c:v>
                </c:pt>
                <c:pt idx="20" formatCode="0.000">
                  <c:v>0.296705972839036</c:v>
                </c:pt>
                <c:pt idx="21" formatCode="0.000">
                  <c:v>0.244346095279206</c:v>
                </c:pt>
                <c:pt idx="22" formatCode="0.000">
                  <c:v>0.226892802759263</c:v>
                </c:pt>
                <c:pt idx="23" formatCode="0.000">
                  <c:v>0.174532925199433</c:v>
                </c:pt>
                <c:pt idx="24" formatCode="0.000">
                  <c:v>0.174532925199433</c:v>
                </c:pt>
                <c:pt idx="25" formatCode="0.000">
                  <c:v>0.15707963267949</c:v>
                </c:pt>
                <c:pt idx="26" formatCode="0.000">
                  <c:v>0.139626340159546</c:v>
                </c:pt>
                <c:pt idx="27" formatCode="0.000">
                  <c:v>0.10471975511966</c:v>
                </c:pt>
                <c:pt idx="28" formatCode="0.000">
                  <c:v>0.10471975511966</c:v>
                </c:pt>
                <c:pt idx="29" formatCode="0.000">
                  <c:v>0.10471975511966</c:v>
                </c:pt>
                <c:pt idx="30" formatCode="0.000">
                  <c:v>0.10471975511966</c:v>
                </c:pt>
                <c:pt idx="31" formatCode="0.000">
                  <c:v>0.0872664625997165</c:v>
                </c:pt>
                <c:pt idx="32" formatCode="0.000">
                  <c:v>0.0872664625997165</c:v>
                </c:pt>
                <c:pt idx="33" formatCode="0.000">
                  <c:v>0.0698131700797732</c:v>
                </c:pt>
                <c:pt idx="34" formatCode="0.000">
                  <c:v>0.0523598775598299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285400"/>
        <c:axId val="2075293560"/>
      </c:scatterChart>
      <c:valAx>
        <c:axId val="2075285400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075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73215188300628"/>
              <c:y val="0.9051740013631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293560"/>
        <c:crosses val="autoZero"/>
        <c:crossBetween val="midCat"/>
      </c:valAx>
      <c:valAx>
        <c:axId val="2075293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075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(rad)</a:t>
                </a:r>
              </a:p>
            </c:rich>
          </c:tx>
          <c:layout>
            <c:manualLayout>
              <c:xMode val="edge"/>
              <c:yMode val="edge"/>
              <c:x val="0.0290179124901329"/>
              <c:y val="0.393678851386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28540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888969666325"/>
          <c:y val="0.0368420973731117"/>
          <c:w val="0.782222646605168"/>
          <c:h val="0.866666481062722"/>
        </c:manualLayout>
      </c:layout>
      <c:scatterChart>
        <c:scatterStyle val="lineMarker"/>
        <c:varyColors val="0"/>
        <c:ser>
          <c:idx val="3"/>
          <c:order val="0"/>
          <c:tx>
            <c:v>HL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'C1R40'!$C$5:$C$39</c:f>
              <c:numCache>
                <c:formatCode>0.0</c:formatCode>
                <c:ptCount val="35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  <c:pt idx="6">
                  <c:v>1358.298999706083</c:v>
                </c:pt>
                <c:pt idx="7" formatCode="0">
                  <c:v>1548.17685968905</c:v>
                </c:pt>
                <c:pt idx="8" formatCode="0">
                  <c:v>1971.035230862236</c:v>
                </c:pt>
                <c:pt idx="9" formatCode="0">
                  <c:v>2141.309552686803</c:v>
                </c:pt>
                <c:pt idx="10" formatCode="0">
                  <c:v>2340.486526924396</c:v>
                </c:pt>
                <c:pt idx="11" formatCode="0">
                  <c:v>2420.282980325576</c:v>
                </c:pt>
                <c:pt idx="12" formatCode="0">
                  <c:v>2594.32721333445</c:v>
                </c:pt>
                <c:pt idx="13" formatCode="0">
                  <c:v>2780.309498426967</c:v>
                </c:pt>
                <c:pt idx="14" formatCode="0">
                  <c:v>2951.84045731297</c:v>
                </c:pt>
                <c:pt idx="15" formatCode="0">
                  <c:v>3157.92893538846</c:v>
                </c:pt>
                <c:pt idx="16" formatCode="0">
                  <c:v>3406.114755022054</c:v>
                </c:pt>
                <c:pt idx="17" formatCode="0">
                  <c:v>3682.574908537956</c:v>
                </c:pt>
                <c:pt idx="18" formatCode="0">
                  <c:v>4065.84921227591</c:v>
                </c:pt>
                <c:pt idx="19" formatCode="0">
                  <c:v>4401.999626210018</c:v>
                </c:pt>
                <c:pt idx="20" formatCode="0">
                  <c:v>4493.73413169484</c:v>
                </c:pt>
                <c:pt idx="21" formatCode="0">
                  <c:v>4793.442070847306</c:v>
                </c:pt>
                <c:pt idx="22" formatCode="0">
                  <c:v>5087.495143223311</c:v>
                </c:pt>
                <c:pt idx="23" formatCode="0">
                  <c:v>5632.247309355781</c:v>
                </c:pt>
                <c:pt idx="24" formatCode="0">
                  <c:v>5944.521619122606</c:v>
                </c:pt>
                <c:pt idx="25" formatCode="0">
                  <c:v>6598.6012096</c:v>
                </c:pt>
                <c:pt idx="26" formatCode="0">
                  <c:v>7072.353381761341</c:v>
                </c:pt>
                <c:pt idx="27" formatCode="0">
                  <c:v>7634.070148223197</c:v>
                </c:pt>
                <c:pt idx="28" formatCode="0">
                  <c:v>8320.193983767209</c:v>
                </c:pt>
                <c:pt idx="29" formatCode="0">
                  <c:v>9181.618689381528</c:v>
                </c:pt>
                <c:pt idx="30" formatCode="0">
                  <c:v>9869.627480517694</c:v>
                </c:pt>
                <c:pt idx="31" formatCode="0">
                  <c:v>10601.61856880412</c:v>
                </c:pt>
                <c:pt idx="32" formatCode="0">
                  <c:v>11196.63621739402</c:v>
                </c:pt>
                <c:pt idx="33" formatCode="0">
                  <c:v>11980.14942519932</c:v>
                </c:pt>
                <c:pt idx="34" formatCode="0">
                  <c:v>13677.86609519924</c:v>
                </c:pt>
              </c:numCache>
            </c:numRef>
          </c:xVal>
          <c:yVal>
            <c:numRef>
              <c:f>'C1R40'!$M$5:$M$39</c:f>
              <c:numCache>
                <c:formatCode>0.0000</c:formatCode>
                <c:ptCount val="35"/>
                <c:pt idx="0">
                  <c:v>0.00841231596600904</c:v>
                </c:pt>
                <c:pt idx="1">
                  <c:v>0.0187176593458324</c:v>
                </c:pt>
                <c:pt idx="2">
                  <c:v>0.0289431730619155</c:v>
                </c:pt>
                <c:pt idx="3">
                  <c:v>0.0476676244554441</c:v>
                </c:pt>
                <c:pt idx="4">
                  <c:v>0.0749478601541192</c:v>
                </c:pt>
                <c:pt idx="5">
                  <c:v>0.119664316075557</c:v>
                </c:pt>
                <c:pt idx="6">
                  <c:v>0.18523420062431</c:v>
                </c:pt>
                <c:pt idx="7">
                  <c:v>0.254529662018084</c:v>
                </c:pt>
                <c:pt idx="8" formatCode="0.000">
                  <c:v>0.488236610334484</c:v>
                </c:pt>
                <c:pt idx="9" formatCode="0.000">
                  <c:v>0.630325145593334</c:v>
                </c:pt>
                <c:pt idx="10" formatCode="0.000">
                  <c:v>0.854672581255165</c:v>
                </c:pt>
                <c:pt idx="11" formatCode="0.000">
                  <c:v>0.969245098334532</c:v>
                </c:pt>
                <c:pt idx="12" formatCode="0.000">
                  <c:v>1.291547418537474</c:v>
                </c:pt>
                <c:pt idx="13" formatCode="0.000">
                  <c:v>1.807102752334893</c:v>
                </c:pt>
                <c:pt idx="14" formatCode="0.000">
                  <c:v>2.565645399173155</c:v>
                </c:pt>
                <c:pt idx="15" formatCode="0.000">
                  <c:v>4.178800702530525</c:v>
                </c:pt>
                <c:pt idx="16" formatCode="0.000">
                  <c:v>6.87685348229506</c:v>
                </c:pt>
                <c:pt idx="17" formatCode="0.000">
                  <c:v>5.338907343874446</c:v>
                </c:pt>
                <c:pt idx="18" formatCode="0.000">
                  <c:v>3.207898621553654</c:v>
                </c:pt>
                <c:pt idx="19" formatCode="0.000">
                  <c:v>2.453428802564674</c:v>
                </c:pt>
                <c:pt idx="20" formatCode="0.000">
                  <c:v>2.321868812772036</c:v>
                </c:pt>
                <c:pt idx="21" formatCode="0.000">
                  <c:v>2.00839484826401</c:v>
                </c:pt>
                <c:pt idx="22" formatCode="0.000">
                  <c:v>1.807353575465177</c:v>
                </c:pt>
                <c:pt idx="23" formatCode="0.000">
                  <c:v>1.575753403264209</c:v>
                </c:pt>
                <c:pt idx="24" formatCode="0.000">
                  <c:v>1.488777151217671</c:v>
                </c:pt>
                <c:pt idx="25" formatCode="0.000">
                  <c:v>1.363886267485302</c:v>
                </c:pt>
                <c:pt idx="26" formatCode="0.000">
                  <c:v>1.302769197287687</c:v>
                </c:pt>
                <c:pt idx="27" formatCode="0.000">
                  <c:v>1.249335310537423</c:v>
                </c:pt>
                <c:pt idx="28" formatCode="0.000">
                  <c:v>1.202066830892544</c:v>
                </c:pt>
                <c:pt idx="29" formatCode="0.000">
                  <c:v>1.160224084923375</c:v>
                </c:pt>
                <c:pt idx="30" formatCode="0.000">
                  <c:v>1.135777456807774</c:v>
                </c:pt>
                <c:pt idx="31" formatCode="0.000">
                  <c:v>1.115610154118695</c:v>
                </c:pt>
                <c:pt idx="32" formatCode="0.000">
                  <c:v>1.102439512543112</c:v>
                </c:pt>
                <c:pt idx="33" formatCode="0.000">
                  <c:v>1.088347695269402</c:v>
                </c:pt>
                <c:pt idx="34" formatCode="0.000">
                  <c:v>1.066427257359055</c:v>
                </c:pt>
              </c:numCache>
            </c:numRef>
          </c:yVal>
          <c:smooth val="1"/>
        </c:ser>
        <c:ser>
          <c:idx val="2"/>
          <c:order val="1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'C1R40'!$C$5:$C$39</c:f>
              <c:numCache>
                <c:formatCode>0.0</c:formatCode>
                <c:ptCount val="35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  <c:pt idx="6">
                  <c:v>1358.298999706083</c:v>
                </c:pt>
                <c:pt idx="7" formatCode="0">
                  <c:v>1548.17685968905</c:v>
                </c:pt>
                <c:pt idx="8" formatCode="0">
                  <c:v>1971.035230862236</c:v>
                </c:pt>
                <c:pt idx="9" formatCode="0">
                  <c:v>2141.309552686803</c:v>
                </c:pt>
                <c:pt idx="10" formatCode="0">
                  <c:v>2340.486526924396</c:v>
                </c:pt>
                <c:pt idx="11" formatCode="0">
                  <c:v>2420.282980325576</c:v>
                </c:pt>
                <c:pt idx="12" formatCode="0">
                  <c:v>2594.32721333445</c:v>
                </c:pt>
                <c:pt idx="13" formatCode="0">
                  <c:v>2780.309498426967</c:v>
                </c:pt>
                <c:pt idx="14" formatCode="0">
                  <c:v>2951.84045731297</c:v>
                </c:pt>
                <c:pt idx="15" formatCode="0">
                  <c:v>3157.92893538846</c:v>
                </c:pt>
                <c:pt idx="16" formatCode="0">
                  <c:v>3406.114755022054</c:v>
                </c:pt>
                <c:pt idx="17" formatCode="0">
                  <c:v>3682.574908537956</c:v>
                </c:pt>
                <c:pt idx="18" formatCode="0">
                  <c:v>4065.84921227591</c:v>
                </c:pt>
                <c:pt idx="19" formatCode="0">
                  <c:v>4401.999626210018</c:v>
                </c:pt>
                <c:pt idx="20" formatCode="0">
                  <c:v>4493.73413169484</c:v>
                </c:pt>
                <c:pt idx="21" formatCode="0">
                  <c:v>4793.442070847306</c:v>
                </c:pt>
                <c:pt idx="22" formatCode="0">
                  <c:v>5087.495143223311</c:v>
                </c:pt>
                <c:pt idx="23" formatCode="0">
                  <c:v>5632.247309355781</c:v>
                </c:pt>
                <c:pt idx="24" formatCode="0">
                  <c:v>5944.521619122606</c:v>
                </c:pt>
                <c:pt idx="25" formatCode="0">
                  <c:v>6598.6012096</c:v>
                </c:pt>
                <c:pt idx="26" formatCode="0">
                  <c:v>7072.353381761341</c:v>
                </c:pt>
                <c:pt idx="27" formatCode="0">
                  <c:v>7634.070148223197</c:v>
                </c:pt>
                <c:pt idx="28" formatCode="0">
                  <c:v>8320.193983767209</c:v>
                </c:pt>
                <c:pt idx="29" formatCode="0">
                  <c:v>9181.618689381528</c:v>
                </c:pt>
                <c:pt idx="30" formatCode="0">
                  <c:v>9869.627480517694</c:v>
                </c:pt>
                <c:pt idx="31" formatCode="0">
                  <c:v>10601.61856880412</c:v>
                </c:pt>
                <c:pt idx="32" formatCode="0">
                  <c:v>11196.63621739402</c:v>
                </c:pt>
                <c:pt idx="33" formatCode="0">
                  <c:v>11980.14942519932</c:v>
                </c:pt>
                <c:pt idx="34" formatCode="0">
                  <c:v>13677.86609519924</c:v>
                </c:pt>
              </c:numCache>
            </c:numRef>
          </c:xVal>
          <c:yVal>
            <c:numRef>
              <c:f>'C1R40'!$K$5:$K$39</c:f>
              <c:numCache>
                <c:formatCode>0.0000</c:formatCode>
                <c:ptCount val="35"/>
                <c:pt idx="0">
                  <c:v>0.00939665208644974</c:v>
                </c:pt>
                <c:pt idx="1">
                  <c:v>0.0197398875565831</c:v>
                </c:pt>
                <c:pt idx="2">
                  <c:v>0.0299811723222356</c:v>
                </c:pt>
                <c:pt idx="3">
                  <c:v>0.0487199697141946</c:v>
                </c:pt>
                <c:pt idx="4">
                  <c:v>0.0760041506362087</c:v>
                </c:pt>
                <c:pt idx="5">
                  <c:v>0.12069307511078</c:v>
                </c:pt>
                <c:pt idx="6">
                  <c:v>0.18614534907725</c:v>
                </c:pt>
                <c:pt idx="7">
                  <c:v>0.255206619979519</c:v>
                </c:pt>
                <c:pt idx="8" formatCode="0.000">
                  <c:v>0.487110953115072</c:v>
                </c:pt>
                <c:pt idx="9" formatCode="0.000">
                  <c:v>0.62717674925346</c:v>
                </c:pt>
                <c:pt idx="10" formatCode="0.000">
                  <c:v>0.8465773054992</c:v>
                </c:pt>
                <c:pt idx="11" formatCode="0.000">
                  <c:v>0.957677985688669</c:v>
                </c:pt>
                <c:pt idx="12" formatCode="0.000">
                  <c:v>1.266238354307405</c:v>
                </c:pt>
                <c:pt idx="13" formatCode="0.000">
                  <c:v>1.745474206687257</c:v>
                </c:pt>
                <c:pt idx="14" formatCode="0.000">
                  <c:v>2.412078433129996</c:v>
                </c:pt>
                <c:pt idx="15" formatCode="0.000">
                  <c:v>3.652889027533968</c:v>
                </c:pt>
                <c:pt idx="16" formatCode="0.000">
                  <c:v>5.23993170354297</c:v>
                </c:pt>
                <c:pt idx="17" formatCode="0.000">
                  <c:v>4.558206903099875</c:v>
                </c:pt>
                <c:pt idx="18" formatCode="0.000">
                  <c:v>3.045853360741035</c:v>
                </c:pt>
                <c:pt idx="19" formatCode="0.000">
                  <c:v>2.389754459036101</c:v>
                </c:pt>
                <c:pt idx="20" formatCode="0.000">
                  <c:v>2.269930465503219</c:v>
                </c:pt>
                <c:pt idx="21" formatCode="0.000">
                  <c:v>1.978763327988922</c:v>
                </c:pt>
                <c:pt idx="22" formatCode="0.000">
                  <c:v>1.78821833662687</c:v>
                </c:pt>
                <c:pt idx="23" formatCode="0.000">
                  <c:v>1.565484240586249</c:v>
                </c:pt>
                <c:pt idx="24" formatCode="0.000">
                  <c:v>1.481040854451657</c:v>
                </c:pt>
                <c:pt idx="25" formatCode="0.000">
                  <c:v>1.359106945667067</c:v>
                </c:pt>
                <c:pt idx="26" formatCode="0.000">
                  <c:v>1.299166719308907</c:v>
                </c:pt>
                <c:pt idx="27" formatCode="0.000">
                  <c:v>1.246626789996633</c:v>
                </c:pt>
                <c:pt idx="28" formatCode="0.000">
                  <c:v>1.200049783656213</c:v>
                </c:pt>
                <c:pt idx="29" formatCode="0.000">
                  <c:v>1.158745225886393</c:v>
                </c:pt>
                <c:pt idx="30" formatCode="0.000">
                  <c:v>1.13458226755326</c:v>
                </c:pt>
                <c:pt idx="31" formatCode="0.000">
                  <c:v>1.114632473561775</c:v>
                </c:pt>
                <c:pt idx="32" formatCode="0.000">
                  <c:v>1.101596014098704</c:v>
                </c:pt>
                <c:pt idx="33" formatCode="0.000">
                  <c:v>1.087641017155985</c:v>
                </c:pt>
                <c:pt idx="34" formatCode="0.000">
                  <c:v>1.065919836146066</c:v>
                </c:pt>
              </c:numCache>
            </c:numRef>
          </c:yVal>
          <c:smooth val="1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1FB714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xVal>
            <c:numRef>
              <c:f>'C1R40'!$C$11:$C$39</c:f>
              <c:numCache>
                <c:formatCode>0</c:formatCode>
                <c:ptCount val="29"/>
                <c:pt idx="0" formatCode="0.0">
                  <c:v>1358.298999706083</c:v>
                </c:pt>
                <c:pt idx="1">
                  <c:v>1548.17685968905</c:v>
                </c:pt>
                <c:pt idx="2">
                  <c:v>1971.035230862236</c:v>
                </c:pt>
                <c:pt idx="3">
                  <c:v>2141.309552686803</c:v>
                </c:pt>
                <c:pt idx="4">
                  <c:v>2340.486526924396</c:v>
                </c:pt>
                <c:pt idx="5">
                  <c:v>2420.282980325576</c:v>
                </c:pt>
                <c:pt idx="6">
                  <c:v>2594.32721333445</c:v>
                </c:pt>
                <c:pt idx="7">
                  <c:v>2780.309498426967</c:v>
                </c:pt>
                <c:pt idx="8">
                  <c:v>2951.84045731297</c:v>
                </c:pt>
                <c:pt idx="9">
                  <c:v>3157.92893538846</c:v>
                </c:pt>
                <c:pt idx="10">
                  <c:v>3406.114755022054</c:v>
                </c:pt>
                <c:pt idx="11">
                  <c:v>3682.574908537956</c:v>
                </c:pt>
                <c:pt idx="12">
                  <c:v>4065.84921227591</c:v>
                </c:pt>
                <c:pt idx="13">
                  <c:v>4401.999626210018</c:v>
                </c:pt>
                <c:pt idx="14">
                  <c:v>4493.73413169484</c:v>
                </c:pt>
                <c:pt idx="15">
                  <c:v>4793.442070847306</c:v>
                </c:pt>
                <c:pt idx="16">
                  <c:v>5087.495143223311</c:v>
                </c:pt>
                <c:pt idx="17">
                  <c:v>5632.247309355781</c:v>
                </c:pt>
                <c:pt idx="18">
                  <c:v>5944.521619122606</c:v>
                </c:pt>
                <c:pt idx="19">
                  <c:v>6598.6012096</c:v>
                </c:pt>
                <c:pt idx="20">
                  <c:v>7072.353381761341</c:v>
                </c:pt>
                <c:pt idx="21">
                  <c:v>7634.070148223197</c:v>
                </c:pt>
                <c:pt idx="22">
                  <c:v>8320.193983767209</c:v>
                </c:pt>
                <c:pt idx="23">
                  <c:v>9181.618689381528</c:v>
                </c:pt>
                <c:pt idx="24">
                  <c:v>9869.627480517694</c:v>
                </c:pt>
                <c:pt idx="25">
                  <c:v>10601.61856880412</c:v>
                </c:pt>
                <c:pt idx="26">
                  <c:v>11196.63621739402</c:v>
                </c:pt>
                <c:pt idx="27">
                  <c:v>11980.14942519932</c:v>
                </c:pt>
                <c:pt idx="28">
                  <c:v>13677.86609519924</c:v>
                </c:pt>
              </c:numCache>
            </c:numRef>
          </c:xVal>
          <c:yVal>
            <c:numRef>
              <c:f>'C1R40'!$I$11:$I$39</c:f>
              <c:numCache>
                <c:formatCode>0.0000</c:formatCode>
                <c:ptCount val="29"/>
                <c:pt idx="0">
                  <c:v>0.18658673660547</c:v>
                </c:pt>
                <c:pt idx="1">
                  <c:v>0.256400602409639</c:v>
                </c:pt>
                <c:pt idx="2" formatCode="0.000">
                  <c:v>0.490203611217826</c:v>
                </c:pt>
                <c:pt idx="3" formatCode="0.000">
                  <c:v>0.631332813717849</c:v>
                </c:pt>
                <c:pt idx="4" formatCode="0.000">
                  <c:v>0.842651757188498</c:v>
                </c:pt>
                <c:pt idx="5" formatCode="0.000">
                  <c:v>0.955852571891454</c:v>
                </c:pt>
                <c:pt idx="6" formatCode="0.000">
                  <c:v>1.265822784810126</c:v>
                </c:pt>
                <c:pt idx="7" formatCode="0.000">
                  <c:v>1.746606334841629</c:v>
                </c:pt>
                <c:pt idx="8" formatCode="0.000">
                  <c:v>2.417251755265798</c:v>
                </c:pt>
                <c:pt idx="9" formatCode="0.000">
                  <c:v>3.625977149729405</c:v>
                </c:pt>
                <c:pt idx="10" formatCode="0.000">
                  <c:v>5.03925767309065</c:v>
                </c:pt>
                <c:pt idx="11" formatCode="0.000">
                  <c:v>4.368098159509203</c:v>
                </c:pt>
                <c:pt idx="12" formatCode="0.000">
                  <c:v>2.972328244274809</c:v>
                </c:pt>
                <c:pt idx="13" formatCode="0.000">
                  <c:v>2.349397590361446</c:v>
                </c:pt>
                <c:pt idx="14" formatCode="0.000">
                  <c:v>2.231614539306847</c:v>
                </c:pt>
                <c:pt idx="15" formatCode="0.000">
                  <c:v>1.952902963865205</c:v>
                </c:pt>
                <c:pt idx="16" formatCode="0.000">
                  <c:v>1.763773285770908</c:v>
                </c:pt>
                <c:pt idx="17" formatCode="0.000">
                  <c:v>1.612529002320186</c:v>
                </c:pt>
                <c:pt idx="18" formatCode="0.000">
                  <c:v>1.46360153256705</c:v>
                </c:pt>
                <c:pt idx="19" formatCode="0.000">
                  <c:v>1.344696969696969</c:v>
                </c:pt>
                <c:pt idx="20" formatCode="0.000">
                  <c:v>1.285337353938937</c:v>
                </c:pt>
                <c:pt idx="21" formatCode="0.000">
                  <c:v>1.230769230769231</c:v>
                </c:pt>
                <c:pt idx="22" formatCode="0.000">
                  <c:v>1.185046728971963</c:v>
                </c:pt>
                <c:pt idx="23" formatCode="0.000">
                  <c:v>1.1442415206858</c:v>
                </c:pt>
                <c:pt idx="24" formatCode="0.000">
                  <c:v>1.119375232428412</c:v>
                </c:pt>
                <c:pt idx="25" formatCode="0.000">
                  <c:v>1.099145933902711</c:v>
                </c:pt>
                <c:pt idx="26" formatCode="0.000">
                  <c:v>1.087198515769944</c:v>
                </c:pt>
                <c:pt idx="27" formatCode="0.000">
                  <c:v>1.074472026676547</c:v>
                </c:pt>
                <c:pt idx="28" formatCode="0.000">
                  <c:v>1.050295857988166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5000.0"/>
            <c:dispRSqr val="0"/>
            <c:dispEq val="1"/>
            <c:trendlineLbl>
              <c:layout>
                <c:manualLayout>
                  <c:xMode val="edge"/>
                  <c:yMode val="edge"/>
                  <c:x val="0.422222451292563"/>
                  <c:y val="0.60350864268335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'C1R40'!$C$5:$C$10</c:f>
              <c:numCache>
                <c:formatCode>0.0</c:formatCode>
                <c:ptCount val="6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</c:numCache>
            </c:numRef>
          </c:xVal>
          <c:yVal>
            <c:numRef>
              <c:f>'C1R40'!$I$5:$I$10</c:f>
              <c:numCache>
                <c:formatCode>0.0000</c:formatCode>
                <c:ptCount val="6"/>
                <c:pt idx="0">
                  <c:v>0.0089086859688196</c:v>
                </c:pt>
                <c:pt idx="1">
                  <c:v>0.0189309576837416</c:v>
                </c:pt>
                <c:pt idx="2">
                  <c:v>0.0289639806906795</c:v>
                </c:pt>
                <c:pt idx="3">
                  <c:v>0.0471943515421776</c:v>
                </c:pt>
                <c:pt idx="4">
                  <c:v>0.0751767770748046</c:v>
                </c:pt>
                <c:pt idx="5">
                  <c:v>0.120522388059701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469672"/>
        <c:axId val="2075477928"/>
      </c:scatterChart>
      <c:valAx>
        <c:axId val="2075469672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1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1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82222483844664"/>
              <c:y val="0.942105061398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477928"/>
        <c:crosses val="autoZero"/>
        <c:crossBetween val="midCat"/>
      </c:valAx>
      <c:valAx>
        <c:axId val="2075477928"/>
        <c:scaling>
          <c:logBase val="10.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/>
                  <a:t>H</a:t>
                </a:r>
              </a:p>
            </c:rich>
          </c:tx>
          <c:layout>
            <c:manualLayout>
              <c:xMode val="edge"/>
              <c:yMode val="edge"/>
              <c:x val="0.0288889045621227"/>
              <c:y val="0.4596490243692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46967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64532648285"/>
          <c:y val="0.060344933424208"/>
          <c:w val="0.801340814150592"/>
          <c:h val="0.781610566256409"/>
        </c:manualLayout>
      </c:layout>
      <c:scatterChart>
        <c:scatterStyle val="lineMarker"/>
        <c:varyColors val="0"/>
        <c:ser>
          <c:idx val="2"/>
          <c:order val="0"/>
          <c:tx>
            <c:v>FL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'C1R40'!$C$5:$C$39</c:f>
              <c:numCache>
                <c:formatCode>0.0</c:formatCode>
                <c:ptCount val="35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  <c:pt idx="6">
                  <c:v>1358.298999706083</c:v>
                </c:pt>
                <c:pt idx="7" formatCode="0">
                  <c:v>1548.17685968905</c:v>
                </c:pt>
                <c:pt idx="8" formatCode="0">
                  <c:v>1971.035230862236</c:v>
                </c:pt>
                <c:pt idx="9" formatCode="0">
                  <c:v>2141.309552686803</c:v>
                </c:pt>
                <c:pt idx="10" formatCode="0">
                  <c:v>2340.486526924396</c:v>
                </c:pt>
                <c:pt idx="11" formatCode="0">
                  <c:v>2420.282980325576</c:v>
                </c:pt>
                <c:pt idx="12" formatCode="0">
                  <c:v>2594.32721333445</c:v>
                </c:pt>
                <c:pt idx="13" formatCode="0">
                  <c:v>2780.309498426967</c:v>
                </c:pt>
                <c:pt idx="14" formatCode="0">
                  <c:v>2951.84045731297</c:v>
                </c:pt>
                <c:pt idx="15" formatCode="0">
                  <c:v>3157.92893538846</c:v>
                </c:pt>
                <c:pt idx="16" formatCode="0">
                  <c:v>3406.114755022054</c:v>
                </c:pt>
                <c:pt idx="17" formatCode="0">
                  <c:v>3682.574908537956</c:v>
                </c:pt>
                <c:pt idx="18" formatCode="0">
                  <c:v>4065.84921227591</c:v>
                </c:pt>
                <c:pt idx="19" formatCode="0">
                  <c:v>4401.999626210018</c:v>
                </c:pt>
                <c:pt idx="20" formatCode="0">
                  <c:v>4493.73413169484</c:v>
                </c:pt>
                <c:pt idx="21" formatCode="0">
                  <c:v>4793.442070847306</c:v>
                </c:pt>
                <c:pt idx="22" formatCode="0">
                  <c:v>5087.495143223311</c:v>
                </c:pt>
                <c:pt idx="23" formatCode="0">
                  <c:v>5632.247309355781</c:v>
                </c:pt>
                <c:pt idx="24" formatCode="0">
                  <c:v>5944.521619122606</c:v>
                </c:pt>
                <c:pt idx="25" formatCode="0">
                  <c:v>6598.6012096</c:v>
                </c:pt>
                <c:pt idx="26" formatCode="0">
                  <c:v>7072.353381761341</c:v>
                </c:pt>
                <c:pt idx="27" formatCode="0">
                  <c:v>7634.070148223197</c:v>
                </c:pt>
                <c:pt idx="28" formatCode="0">
                  <c:v>8320.193983767209</c:v>
                </c:pt>
                <c:pt idx="29" formatCode="0">
                  <c:v>9181.618689381528</c:v>
                </c:pt>
                <c:pt idx="30" formatCode="0">
                  <c:v>9869.627480517694</c:v>
                </c:pt>
                <c:pt idx="31" formatCode="0">
                  <c:v>10601.61856880412</c:v>
                </c:pt>
                <c:pt idx="32" formatCode="0">
                  <c:v>11196.63621739402</c:v>
                </c:pt>
                <c:pt idx="33" formatCode="0">
                  <c:v>11980.14942519932</c:v>
                </c:pt>
                <c:pt idx="34" formatCode="0">
                  <c:v>13677.86609519924</c:v>
                </c:pt>
              </c:numCache>
            </c:numRef>
          </c:xVal>
          <c:yVal>
            <c:numRef>
              <c:f>'C1R40'!$U$5:$U$39</c:f>
              <c:numCache>
                <c:formatCode>0.00</c:formatCode>
                <c:ptCount val="35"/>
                <c:pt idx="0">
                  <c:v>3.128379689294958</c:v>
                </c:pt>
                <c:pt idx="1">
                  <c:v>3.121783367282824</c:v>
                </c:pt>
                <c:pt idx="2">
                  <c:v>3.116836793735953</c:v>
                </c:pt>
                <c:pt idx="3" formatCode="0.000">
                  <c:v>3.109535795843468</c:v>
                </c:pt>
                <c:pt idx="4" formatCode="0.000">
                  <c:v>3.100877563391637</c:v>
                </c:pt>
                <c:pt idx="5" formatCode="0.000">
                  <c:v>3.089089190422138</c:v>
                </c:pt>
                <c:pt idx="6" formatCode="0.000">
                  <c:v>3.074387089976978</c:v>
                </c:pt>
                <c:pt idx="7" formatCode="0.000">
                  <c:v>3.060543988318196</c:v>
                </c:pt>
                <c:pt idx="8" formatCode="0.000">
                  <c:v>3.019308177588929</c:v>
                </c:pt>
                <c:pt idx="9" formatCode="0.000">
                  <c:v>2.99612366371545</c:v>
                </c:pt>
                <c:pt idx="10" formatCode="0.000">
                  <c:v>2.960785780778341</c:v>
                </c:pt>
                <c:pt idx="11" formatCode="0.000">
                  <c:v>2.943085612039612</c:v>
                </c:pt>
                <c:pt idx="12" formatCode="0.000">
                  <c:v>2.893914650813294</c:v>
                </c:pt>
                <c:pt idx="13" formatCode="0.000">
                  <c:v>2.815791461302888</c:v>
                </c:pt>
                <c:pt idx="14" formatCode="0.000">
                  <c:v>2.699300400439269</c:v>
                </c:pt>
                <c:pt idx="15" formatCode="0.000">
                  <c:v>2.431859940140704</c:v>
                </c:pt>
                <c:pt idx="16" formatCode="0.000">
                  <c:v>1.678355755581243</c:v>
                </c:pt>
                <c:pt idx="17" formatCode="0.000">
                  <c:v>0.795089239174146</c:v>
                </c:pt>
                <c:pt idx="18" formatCode="0.000">
                  <c:v>0.399033069533958</c:v>
                </c:pt>
                <c:pt idx="19" formatCode="0.000">
                  <c:v>0.278026029691092</c:v>
                </c:pt>
                <c:pt idx="20" formatCode="0.000">
                  <c:v>0.257267013818779</c:v>
                </c:pt>
                <c:pt idx="21" formatCode="0.000">
                  <c:v>0.207818730411115</c:v>
                </c:pt>
                <c:pt idx="22" formatCode="0.000">
                  <c:v>0.175845832486608</c:v>
                </c:pt>
                <c:pt idx="23" formatCode="0.000">
                  <c:v>0.138210981161138</c:v>
                </c:pt>
                <c:pt idx="24" formatCode="0.000">
                  <c:v>0.123643809689253</c:v>
                </c:pt>
                <c:pt idx="25" formatCode="0.000">
                  <c:v>0.101960387965274</c:v>
                </c:pt>
                <c:pt idx="26" formatCode="0.000">
                  <c:v>0.0908350339543755</c:v>
                </c:pt>
                <c:pt idx="27" formatCode="0.000">
                  <c:v>0.08067640679544</c:v>
                </c:pt>
                <c:pt idx="28" formatCode="0.000">
                  <c:v>0.0712056873338871</c:v>
                </c:pt>
                <c:pt idx="29" formatCode="0.000">
                  <c:v>0.0622666870449153</c:v>
                </c:pt>
                <c:pt idx="30" formatCode="0.000">
                  <c:v>0.0566992959758237</c:v>
                </c:pt>
                <c:pt idx="31" formatCode="0.000">
                  <c:v>0.051842663107297</c:v>
                </c:pt>
                <c:pt idx="32" formatCode="0.000">
                  <c:v>0.0485053873713825</c:v>
                </c:pt>
                <c:pt idx="33" formatCode="0.000">
                  <c:v>0.0447510114693619</c:v>
                </c:pt>
                <c:pt idx="34" formatCode="0.000">
                  <c:v>0.0384036151559977</c:v>
                </c:pt>
              </c:numCache>
            </c:numRef>
          </c:yVal>
          <c:smooth val="0"/>
        </c:ser>
        <c:ser>
          <c:idx val="1"/>
          <c:order val="1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'C1R40'!$C$5:$C$39</c:f>
              <c:numCache>
                <c:formatCode>0.0</c:formatCode>
                <c:ptCount val="35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  <c:pt idx="6">
                  <c:v>1358.298999706083</c:v>
                </c:pt>
                <c:pt idx="7" formatCode="0">
                  <c:v>1548.17685968905</c:v>
                </c:pt>
                <c:pt idx="8" formatCode="0">
                  <c:v>1971.035230862236</c:v>
                </c:pt>
                <c:pt idx="9" formatCode="0">
                  <c:v>2141.309552686803</c:v>
                </c:pt>
                <c:pt idx="10" formatCode="0">
                  <c:v>2340.486526924396</c:v>
                </c:pt>
                <c:pt idx="11" formatCode="0">
                  <c:v>2420.282980325576</c:v>
                </c:pt>
                <c:pt idx="12" formatCode="0">
                  <c:v>2594.32721333445</c:v>
                </c:pt>
                <c:pt idx="13" formatCode="0">
                  <c:v>2780.309498426967</c:v>
                </c:pt>
                <c:pt idx="14" formatCode="0">
                  <c:v>2951.84045731297</c:v>
                </c:pt>
                <c:pt idx="15" formatCode="0">
                  <c:v>3157.92893538846</c:v>
                </c:pt>
                <c:pt idx="16" formatCode="0">
                  <c:v>3406.114755022054</c:v>
                </c:pt>
                <c:pt idx="17" formatCode="0">
                  <c:v>3682.574908537956</c:v>
                </c:pt>
                <c:pt idx="18" formatCode="0">
                  <c:v>4065.84921227591</c:v>
                </c:pt>
                <c:pt idx="19" formatCode="0">
                  <c:v>4401.999626210018</c:v>
                </c:pt>
                <c:pt idx="20" formatCode="0">
                  <c:v>4493.73413169484</c:v>
                </c:pt>
                <c:pt idx="21" formatCode="0">
                  <c:v>4793.442070847306</c:v>
                </c:pt>
                <c:pt idx="22" formatCode="0">
                  <c:v>5087.495143223311</c:v>
                </c:pt>
                <c:pt idx="23" formatCode="0">
                  <c:v>5632.247309355781</c:v>
                </c:pt>
                <c:pt idx="24" formatCode="0">
                  <c:v>5944.521619122606</c:v>
                </c:pt>
                <c:pt idx="25" formatCode="0">
                  <c:v>6598.6012096</c:v>
                </c:pt>
                <c:pt idx="26" formatCode="0">
                  <c:v>7072.353381761341</c:v>
                </c:pt>
                <c:pt idx="27" formatCode="0">
                  <c:v>7634.070148223197</c:v>
                </c:pt>
                <c:pt idx="28" formatCode="0">
                  <c:v>8320.193983767209</c:v>
                </c:pt>
                <c:pt idx="29" formatCode="0">
                  <c:v>9181.618689381528</c:v>
                </c:pt>
                <c:pt idx="30" formatCode="0">
                  <c:v>9869.627480517694</c:v>
                </c:pt>
                <c:pt idx="31" formatCode="0">
                  <c:v>10601.61856880412</c:v>
                </c:pt>
                <c:pt idx="32" formatCode="0">
                  <c:v>11196.63621739402</c:v>
                </c:pt>
                <c:pt idx="33" formatCode="0">
                  <c:v>11980.14942519932</c:v>
                </c:pt>
                <c:pt idx="34" formatCode="0">
                  <c:v>13677.86609519924</c:v>
                </c:pt>
              </c:numCache>
            </c:numRef>
          </c:xVal>
          <c:yVal>
            <c:numRef>
              <c:f>'C1R40'!$S$5:$S$39</c:f>
              <c:numCache>
                <c:formatCode>0.00</c:formatCode>
                <c:ptCount val="35"/>
                <c:pt idx="0">
                  <c:v>2.662250150117948</c:v>
                </c:pt>
                <c:pt idx="1">
                  <c:v>2.791848917330093</c:v>
                </c:pt>
                <c:pt idx="2">
                  <c:v>2.844256589033359</c:v>
                </c:pt>
                <c:pt idx="3" formatCode="0.000">
                  <c:v>2.889386269002272</c:v>
                </c:pt>
                <c:pt idx="4" formatCode="0.000">
                  <c:v>2.917509134013453</c:v>
                </c:pt>
                <c:pt idx="5" formatCode="0.000">
                  <c:v>2.934361228175955</c:v>
                </c:pt>
                <c:pt idx="6" formatCode="0.000">
                  <c:v>2.938761871190752</c:v>
                </c:pt>
                <c:pt idx="7" formatCode="0.000">
                  <c:v>2.934536326039017</c:v>
                </c:pt>
                <c:pt idx="8" formatCode="0.000">
                  <c:v>2.902098609878073</c:v>
                </c:pt>
                <c:pt idx="9" formatCode="0.000">
                  <c:v>2.878221461005101</c:v>
                </c:pt>
                <c:pt idx="10" formatCode="0.000">
                  <c:v>2.838742975138205</c:v>
                </c:pt>
                <c:pt idx="11" formatCode="0.000">
                  <c:v>2.818214902858511</c:v>
                </c:pt>
                <c:pt idx="12" formatCode="0.000">
                  <c:v>2.760021565330634</c:v>
                </c:pt>
                <c:pt idx="13" formatCode="0.000">
                  <c:v>2.666876499978209</c:v>
                </c:pt>
                <c:pt idx="14" formatCode="0.000">
                  <c:v>2.531093223565364</c:v>
                </c:pt>
                <c:pt idx="15" formatCode="0.000">
                  <c:v>2.245242494535066</c:v>
                </c:pt>
                <c:pt idx="16" formatCode="0.000">
                  <c:v>1.60680392900655</c:v>
                </c:pt>
                <c:pt idx="17" formatCode="0.000">
                  <c:v>0.88831261022091</c:v>
                </c:pt>
                <c:pt idx="18" formatCode="0.000">
                  <c:v>0.468539922798445</c:v>
                </c:pt>
                <c:pt idx="19" formatCode="0.000">
                  <c:v>0.32410733566037</c:v>
                </c:pt>
                <c:pt idx="20" formatCode="0.000">
                  <c:v>0.298827151725891</c:v>
                </c:pt>
                <c:pt idx="21" formatCode="0.000">
                  <c:v>0.238325367424608</c:v>
                </c:pt>
                <c:pt idx="22" formatCode="0.000">
                  <c:v>0.199194791307068</c:v>
                </c:pt>
                <c:pt idx="23" formatCode="0.000">
                  <c:v>0.1534734406891</c:v>
                </c:pt>
                <c:pt idx="24" formatCode="0.000">
                  <c:v>0.135980904285468</c:v>
                </c:pt>
                <c:pt idx="25" formatCode="0.000">
                  <c:v>0.11028941970558</c:v>
                </c:pt>
                <c:pt idx="26" formatCode="0.000">
                  <c:v>0.0973203909077325</c:v>
                </c:pt>
                <c:pt idx="27" formatCode="0.000">
                  <c:v>0.085636667680631</c:v>
                </c:pt>
                <c:pt idx="28" formatCode="0.000">
                  <c:v>0.0749019627401988</c:v>
                </c:pt>
                <c:pt idx="29" formatCode="0.000">
                  <c:v>0.0649274154749002</c:v>
                </c:pt>
                <c:pt idx="30" formatCode="0.000">
                  <c:v>0.058799042803582</c:v>
                </c:pt>
                <c:pt idx="31" formatCode="0.000">
                  <c:v>0.0535084758793125</c:v>
                </c:pt>
                <c:pt idx="32" formatCode="0.000">
                  <c:v>0.0499037359346279</c:v>
                </c:pt>
                <c:pt idx="33" formatCode="0.000">
                  <c:v>0.0458787667013991</c:v>
                </c:pt>
                <c:pt idx="34" formatCode="0.000">
                  <c:v>0.0391469538791285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6"/>
            <c:marker>
              <c:symbol val="diamond"/>
              <c:size val="5"/>
              <c:spPr>
                <a:solidFill>
                  <a:srgbClr val="006411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'C1R40'!$R$5:$R$39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0.0872664625997165</c:v>
                  </c:pt>
                  <c:pt idx="7">
                    <c:v>0.0349065850398866</c:v>
                  </c:pt>
                  <c:pt idx="8">
                    <c:v>0.0523598775598299</c:v>
                  </c:pt>
                  <c:pt idx="9">
                    <c:v>0.0349065850398866</c:v>
                  </c:pt>
                  <c:pt idx="10">
                    <c:v>0.0523598775598299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0.0523598775598299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0.0523598775598299</c:v>
                  </c:pt>
                  <c:pt idx="20">
                    <c:v>0.0349065850398866</c:v>
                  </c:pt>
                  <c:pt idx="21">
                    <c:v>0.0523598775598299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0.0523598775598299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plus>
            <c:minus>
              <c:numRef>
                <c:f>'C1R40'!$R$5:$R$39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0.349065850398866</c:v>
                  </c:pt>
                  <c:pt idx="2">
                    <c:v>0.174532925199433</c:v>
                  </c:pt>
                  <c:pt idx="3">
                    <c:v>0.0872664625997165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0.0872664625997165</c:v>
                  </c:pt>
                  <c:pt idx="7">
                    <c:v>0.0349065850398866</c:v>
                  </c:pt>
                  <c:pt idx="8">
                    <c:v>0.0523598775598299</c:v>
                  </c:pt>
                  <c:pt idx="9">
                    <c:v>0.0349065850398866</c:v>
                  </c:pt>
                  <c:pt idx="10">
                    <c:v>0.0523598775598299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0.0523598775598299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0.0523598775598299</c:v>
                  </c:pt>
                  <c:pt idx="20">
                    <c:v>0.0349065850398866</c:v>
                  </c:pt>
                  <c:pt idx="21">
                    <c:v>0.0523598775598299</c:v>
                  </c:pt>
                  <c:pt idx="22">
                    <c:v>0.0349065850398866</c:v>
                  </c:pt>
                  <c:pt idx="23">
                    <c:v>0.0349065850398866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0.0523598775598299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'C1R40'!$C$5:$C$39</c:f>
              <c:numCache>
                <c:formatCode>0.0</c:formatCode>
                <c:ptCount val="35"/>
                <c:pt idx="0">
                  <c:v>313.5309468282613</c:v>
                </c:pt>
                <c:pt idx="1">
                  <c:v>465.3327038497202</c:v>
                </c:pt>
                <c:pt idx="2">
                  <c:v>575.7911015499372</c:v>
                </c:pt>
                <c:pt idx="3">
                  <c:v>732.3680794048526</c:v>
                </c:pt>
                <c:pt idx="4">
                  <c:v>906.726471679086</c:v>
                </c:pt>
                <c:pt idx="5">
                  <c:v>1122.868046246064</c:v>
                </c:pt>
                <c:pt idx="6">
                  <c:v>1358.298999706083</c:v>
                </c:pt>
                <c:pt idx="7" formatCode="0">
                  <c:v>1548.17685968905</c:v>
                </c:pt>
                <c:pt idx="8" formatCode="0">
                  <c:v>1971.035230862236</c:v>
                </c:pt>
                <c:pt idx="9" formatCode="0">
                  <c:v>2141.309552686803</c:v>
                </c:pt>
                <c:pt idx="10" formatCode="0">
                  <c:v>2340.486526924396</c:v>
                </c:pt>
                <c:pt idx="11" formatCode="0">
                  <c:v>2420.282980325576</c:v>
                </c:pt>
                <c:pt idx="12" formatCode="0">
                  <c:v>2594.32721333445</c:v>
                </c:pt>
                <c:pt idx="13" formatCode="0">
                  <c:v>2780.309498426967</c:v>
                </c:pt>
                <c:pt idx="14" formatCode="0">
                  <c:v>2951.84045731297</c:v>
                </c:pt>
                <c:pt idx="15" formatCode="0">
                  <c:v>3157.92893538846</c:v>
                </c:pt>
                <c:pt idx="16" formatCode="0">
                  <c:v>3406.114755022054</c:v>
                </c:pt>
                <c:pt idx="17" formatCode="0">
                  <c:v>3682.574908537956</c:v>
                </c:pt>
                <c:pt idx="18" formatCode="0">
                  <c:v>4065.84921227591</c:v>
                </c:pt>
                <c:pt idx="19" formatCode="0">
                  <c:v>4401.999626210018</c:v>
                </c:pt>
                <c:pt idx="20" formatCode="0">
                  <c:v>4493.73413169484</c:v>
                </c:pt>
                <c:pt idx="21" formatCode="0">
                  <c:v>4793.442070847306</c:v>
                </c:pt>
                <c:pt idx="22" formatCode="0">
                  <c:v>5087.495143223311</c:v>
                </c:pt>
                <c:pt idx="23" formatCode="0">
                  <c:v>5632.247309355781</c:v>
                </c:pt>
                <c:pt idx="24" formatCode="0">
                  <c:v>5944.521619122606</c:v>
                </c:pt>
                <c:pt idx="25" formatCode="0">
                  <c:v>6598.6012096</c:v>
                </c:pt>
                <c:pt idx="26" formatCode="0">
                  <c:v>7072.353381761341</c:v>
                </c:pt>
                <c:pt idx="27" formatCode="0">
                  <c:v>7634.070148223197</c:v>
                </c:pt>
                <c:pt idx="28" formatCode="0">
                  <c:v>8320.193983767209</c:v>
                </c:pt>
                <c:pt idx="29" formatCode="0">
                  <c:v>9181.618689381528</c:v>
                </c:pt>
                <c:pt idx="30" formatCode="0">
                  <c:v>9869.627480517694</c:v>
                </c:pt>
                <c:pt idx="31" formatCode="0">
                  <c:v>10601.61856880412</c:v>
                </c:pt>
                <c:pt idx="32" formatCode="0">
                  <c:v>11196.63621739402</c:v>
                </c:pt>
                <c:pt idx="33" formatCode="0">
                  <c:v>11980.14942519932</c:v>
                </c:pt>
                <c:pt idx="34" formatCode="0">
                  <c:v>13677.86609519924</c:v>
                </c:pt>
              </c:numCache>
            </c:numRef>
          </c:xVal>
          <c:yVal>
            <c:numRef>
              <c:f>'C1R40'!$Q$5:$Q$39</c:f>
              <c:numCache>
                <c:formatCode>0.00</c:formatCode>
                <c:ptCount val="35"/>
                <c:pt idx="0">
                  <c:v>2.530727415391778</c:v>
                </c:pt>
                <c:pt idx="1">
                  <c:v>2.617993877991494</c:v>
                </c:pt>
                <c:pt idx="2">
                  <c:v>2.652900463031381</c:v>
                </c:pt>
                <c:pt idx="3" formatCode="0.000">
                  <c:v>2.879793265790643</c:v>
                </c:pt>
                <c:pt idx="4" formatCode="0.000">
                  <c:v>3.054326190990076</c:v>
                </c:pt>
                <c:pt idx="5" formatCode="0.000">
                  <c:v>2.932153143350474</c:v>
                </c:pt>
                <c:pt idx="6" formatCode="0.000">
                  <c:v>2.96705972839036</c:v>
                </c:pt>
                <c:pt idx="7" formatCode="0.000">
                  <c:v>2.932153143350474</c:v>
                </c:pt>
                <c:pt idx="8" formatCode="0.000">
                  <c:v>2.897246558310587</c:v>
                </c:pt>
                <c:pt idx="9" formatCode="0.000">
                  <c:v>2.879793265790643</c:v>
                </c:pt>
                <c:pt idx="10" formatCode="0.000">
                  <c:v>2.827433388230814</c:v>
                </c:pt>
                <c:pt idx="11" formatCode="0.000">
                  <c:v>2.80998009571087</c:v>
                </c:pt>
                <c:pt idx="12" formatCode="0.000">
                  <c:v>2.75762021815104</c:v>
                </c:pt>
                <c:pt idx="13" formatCode="0.000">
                  <c:v>2.652900463031381</c:v>
                </c:pt>
                <c:pt idx="14" formatCode="0.000">
                  <c:v>2.495820830351891</c:v>
                </c:pt>
                <c:pt idx="15" formatCode="0.000">
                  <c:v>2.199114857512855</c:v>
                </c:pt>
                <c:pt idx="16" formatCode="0.000">
                  <c:v>1.553343034274953</c:v>
                </c:pt>
                <c:pt idx="17" formatCode="0.000">
                  <c:v>0.890117918517108</c:v>
                </c:pt>
                <c:pt idx="18" formatCode="0.000">
                  <c:v>0.471238898038469</c:v>
                </c:pt>
                <c:pt idx="19" formatCode="0.000">
                  <c:v>0.314159265358979</c:v>
                </c:pt>
                <c:pt idx="20" formatCode="0.000">
                  <c:v>0.314159265358979</c:v>
                </c:pt>
                <c:pt idx="21" formatCode="0.000">
                  <c:v>0.244346095279206</c:v>
                </c:pt>
                <c:pt idx="22" formatCode="0.000">
                  <c:v>0.191986217719376</c:v>
                </c:pt>
                <c:pt idx="23" formatCode="0.000">
                  <c:v>0.174532925199433</c:v>
                </c:pt>
                <c:pt idx="24" formatCode="0.000">
                  <c:v>0.122173047639603</c:v>
                </c:pt>
                <c:pt idx="25" formatCode="0.000">
                  <c:v>0.10471975511966</c:v>
                </c:pt>
                <c:pt idx="26" formatCode="0.000">
                  <c:v>0.0872664625997165</c:v>
                </c:pt>
                <c:pt idx="27" formatCode="0.000">
                  <c:v>0.0698131700797732</c:v>
                </c:pt>
                <c:pt idx="28" formatCode="0.000">
                  <c:v>0.0523598775598299</c:v>
                </c:pt>
                <c:pt idx="29" formatCode="0.000">
                  <c:v>0.0523598775598299</c:v>
                </c:pt>
                <c:pt idx="30" formatCode="0.000">
                  <c:v>0.0349065850398866</c:v>
                </c:pt>
                <c:pt idx="31" formatCode="0.000">
                  <c:v>0.0523598775598299</c:v>
                </c:pt>
                <c:pt idx="32" formatCode="0.000">
                  <c:v>0.0349065850398866</c:v>
                </c:pt>
                <c:pt idx="33" formatCode="0.000">
                  <c:v>0.0349065850398866</c:v>
                </c:pt>
                <c:pt idx="34" formatCode="0.000">
                  <c:v>0.0174532925199433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22184"/>
        <c:axId val="2075530344"/>
      </c:scatterChart>
      <c:valAx>
        <c:axId val="207552218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075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73215188300628"/>
              <c:y val="0.9051740013631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530344"/>
        <c:crosses val="autoZero"/>
        <c:crossBetween val="midCat"/>
      </c:valAx>
      <c:valAx>
        <c:axId val="2075530344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075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(rad)</a:t>
                </a:r>
              </a:p>
            </c:rich>
          </c:tx>
          <c:layout>
            <c:manualLayout>
              <c:xMode val="edge"/>
              <c:yMode val="edge"/>
              <c:x val="0.0290179124901329"/>
              <c:y val="0.393678851386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52218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888969666325"/>
          <c:y val="0.0368420973731117"/>
          <c:w val="0.782222646605168"/>
          <c:h val="0.866666481062722"/>
        </c:manualLayout>
      </c:layout>
      <c:scatterChart>
        <c:scatterStyle val="lineMarker"/>
        <c:varyColors val="0"/>
        <c:ser>
          <c:idx val="3"/>
          <c:order val="0"/>
          <c:tx>
            <c:v>HL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'C1R100'!$C$5:$C$39</c:f>
              <c:numCache>
                <c:formatCode>0.0</c:formatCode>
                <c:ptCount val="35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  <c:pt idx="6">
                  <c:v>1366.027317633914</c:v>
                </c:pt>
                <c:pt idx="7" formatCode="0">
                  <c:v>1540.637037320435</c:v>
                </c:pt>
                <c:pt idx="8" formatCode="0">
                  <c:v>1873.645858600953</c:v>
                </c:pt>
                <c:pt idx="9" formatCode="0">
                  <c:v>2167.07061244624</c:v>
                </c:pt>
                <c:pt idx="10" formatCode="0">
                  <c:v>2285.194496221216</c:v>
                </c:pt>
                <c:pt idx="11" formatCode="0">
                  <c:v>2363.73431256096</c:v>
                </c:pt>
                <c:pt idx="12" formatCode="0">
                  <c:v>2475.575011028757</c:v>
                </c:pt>
                <c:pt idx="13" formatCode="0">
                  <c:v>2584.274116842963</c:v>
                </c:pt>
                <c:pt idx="14" formatCode="0">
                  <c:v>2767.11480928189</c:v>
                </c:pt>
                <c:pt idx="15" formatCode="0">
                  <c:v>2998.964347116816</c:v>
                </c:pt>
                <c:pt idx="16" formatCode="0">
                  <c:v>3452.610326295183</c:v>
                </c:pt>
                <c:pt idx="17" formatCode="0">
                  <c:v>3737.866939241136</c:v>
                </c:pt>
                <c:pt idx="18" formatCode="0">
                  <c:v>3888.663386613446</c:v>
                </c:pt>
                <c:pt idx="19" formatCode="0">
                  <c:v>4202.194333441707</c:v>
                </c:pt>
                <c:pt idx="20" formatCode="0">
                  <c:v>4444.096967768121</c:v>
                </c:pt>
                <c:pt idx="21" formatCode="0">
                  <c:v>4724.32703246833</c:v>
                </c:pt>
                <c:pt idx="22" formatCode="0">
                  <c:v>5051.680986972387</c:v>
                </c:pt>
                <c:pt idx="23" formatCode="0">
                  <c:v>5622.194212864293</c:v>
                </c:pt>
                <c:pt idx="24" formatCode="0">
                  <c:v>6170.087971650354</c:v>
                </c:pt>
                <c:pt idx="25" formatCode="0">
                  <c:v>6540.79590477395</c:v>
                </c:pt>
                <c:pt idx="26" formatCode="0">
                  <c:v>7053.503825839803</c:v>
                </c:pt>
                <c:pt idx="27" formatCode="0">
                  <c:v>7656.689615329044</c:v>
                </c:pt>
                <c:pt idx="28" formatCode="0">
                  <c:v>8323.963894951516</c:v>
                </c:pt>
                <c:pt idx="29" formatCode="0">
                  <c:v>9228.742579185376</c:v>
                </c:pt>
                <c:pt idx="30" formatCode="0">
                  <c:v>9792.972619770102</c:v>
                </c:pt>
                <c:pt idx="31" formatCode="0">
                  <c:v>10532.50353042514</c:v>
                </c:pt>
                <c:pt idx="32" formatCode="0">
                  <c:v>11285.22913022525</c:v>
                </c:pt>
                <c:pt idx="33" formatCode="0">
                  <c:v>12063.08747125409</c:v>
                </c:pt>
                <c:pt idx="34" formatCode="0">
                  <c:v>13735.67140002529</c:v>
                </c:pt>
              </c:numCache>
            </c:numRef>
          </c:xVal>
          <c:yVal>
            <c:numRef>
              <c:f>'C1R100'!$M$5:$M$39</c:f>
              <c:numCache>
                <c:formatCode>0.0000</c:formatCode>
                <c:ptCount val="35"/>
                <c:pt idx="0">
                  <c:v>0.00822603249324442</c:v>
                </c:pt>
                <c:pt idx="1">
                  <c:v>0.0183302345424361</c:v>
                </c:pt>
                <c:pt idx="2">
                  <c:v>0.0294234050736419</c:v>
                </c:pt>
                <c:pt idx="3">
                  <c:v>0.049432932703339</c:v>
                </c:pt>
                <c:pt idx="4">
                  <c:v>0.0748199096331997</c:v>
                </c:pt>
                <c:pt idx="5">
                  <c:v>0.123232329750162</c:v>
                </c:pt>
                <c:pt idx="6">
                  <c:v>0.185499690463409</c:v>
                </c:pt>
                <c:pt idx="7">
                  <c:v>0.247245483190892</c:v>
                </c:pt>
                <c:pt idx="8" formatCode="0.000">
                  <c:v>0.408659618461138</c:v>
                </c:pt>
                <c:pt idx="9" formatCode="0.000">
                  <c:v>0.619869941835631</c:v>
                </c:pt>
                <c:pt idx="10" formatCode="0.000">
                  <c:v>0.731071290700905</c:v>
                </c:pt>
                <c:pt idx="11" formatCode="0.000">
                  <c:v>0.815639160639259</c:v>
                </c:pt>
                <c:pt idx="12" formatCode="0.000">
                  <c:v>0.953183086344451</c:v>
                </c:pt>
                <c:pt idx="13" formatCode="0.000">
                  <c:v>1.109054655427169</c:v>
                </c:pt>
                <c:pt idx="14" formatCode="0.000">
                  <c:v>1.428616191510009</c:v>
                </c:pt>
                <c:pt idx="15" formatCode="0.000">
                  <c:v>1.938498618043118</c:v>
                </c:pt>
                <c:pt idx="16" formatCode="0.000">
                  <c:v>2.791148724386548</c:v>
                </c:pt>
                <c:pt idx="17" formatCode="0.000">
                  <c:v>2.732320693319095</c:v>
                </c:pt>
                <c:pt idx="18" formatCode="0.000">
                  <c:v>2.583382286876585</c:v>
                </c:pt>
                <c:pt idx="19" formatCode="0.000">
                  <c:v>2.251436003497239</c:v>
                </c:pt>
                <c:pt idx="20" formatCode="0.000">
                  <c:v>2.04068458471292</c:v>
                </c:pt>
                <c:pt idx="21" formatCode="0.000">
                  <c:v>1.852654729415293</c:v>
                </c:pt>
                <c:pt idx="22" formatCode="0.000">
                  <c:v>1.691159716369385</c:v>
                </c:pt>
                <c:pt idx="23" formatCode="0.000">
                  <c:v>1.504512326461963</c:v>
                </c:pt>
                <c:pt idx="24" formatCode="0.000">
                  <c:v>1.390850647344048</c:v>
                </c:pt>
                <c:pt idx="25" formatCode="0.000">
                  <c:v>1.335406614187949</c:v>
                </c:pt>
                <c:pt idx="26" formatCode="0.000">
                  <c:v>1.277073283234935</c:v>
                </c:pt>
                <c:pt idx="27" formatCode="0.000">
                  <c:v>1.226741656221179</c:v>
                </c:pt>
                <c:pt idx="28" formatCode="0.000">
                  <c:v>1.186053669628957</c:v>
                </c:pt>
                <c:pt idx="29" formatCode="0.000">
                  <c:v>1.146778556203421</c:v>
                </c:pt>
                <c:pt idx="30" formatCode="0.000">
                  <c:v>1.128442495804701</c:v>
                </c:pt>
                <c:pt idx="31" formatCode="0.000">
                  <c:v>1.109310332072371</c:v>
                </c:pt>
                <c:pt idx="32" formatCode="0.000">
                  <c:v>1.094006711125759</c:v>
                </c:pt>
                <c:pt idx="33" formatCode="0.000">
                  <c:v>1.081401106573628</c:v>
                </c:pt>
                <c:pt idx="34" formatCode="0.000">
                  <c:v>1.061730235174401</c:v>
                </c:pt>
              </c:numCache>
            </c:numRef>
          </c:yVal>
          <c:smooth val="1"/>
        </c:ser>
        <c:ser>
          <c:idx val="2"/>
          <c:order val="1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'C1R100'!$C$5:$C$39</c:f>
              <c:numCache>
                <c:formatCode>0.0</c:formatCode>
                <c:ptCount val="35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  <c:pt idx="6">
                  <c:v>1366.027317633914</c:v>
                </c:pt>
                <c:pt idx="7" formatCode="0">
                  <c:v>1540.637037320435</c:v>
                </c:pt>
                <c:pt idx="8" formatCode="0">
                  <c:v>1873.645858600953</c:v>
                </c:pt>
                <c:pt idx="9" formatCode="0">
                  <c:v>2167.07061244624</c:v>
                </c:pt>
                <c:pt idx="10" formatCode="0">
                  <c:v>2285.194496221216</c:v>
                </c:pt>
                <c:pt idx="11" formatCode="0">
                  <c:v>2363.73431256096</c:v>
                </c:pt>
                <c:pt idx="12" formatCode="0">
                  <c:v>2475.575011028757</c:v>
                </c:pt>
                <c:pt idx="13" formatCode="0">
                  <c:v>2584.274116842963</c:v>
                </c:pt>
                <c:pt idx="14" formatCode="0">
                  <c:v>2767.11480928189</c:v>
                </c:pt>
                <c:pt idx="15" formatCode="0">
                  <c:v>2998.964347116816</c:v>
                </c:pt>
                <c:pt idx="16" formatCode="0">
                  <c:v>3452.610326295183</c:v>
                </c:pt>
                <c:pt idx="17" formatCode="0">
                  <c:v>3737.866939241136</c:v>
                </c:pt>
                <c:pt idx="18" formatCode="0">
                  <c:v>3888.663386613446</c:v>
                </c:pt>
                <c:pt idx="19" formatCode="0">
                  <c:v>4202.194333441707</c:v>
                </c:pt>
                <c:pt idx="20" formatCode="0">
                  <c:v>4444.096967768121</c:v>
                </c:pt>
                <c:pt idx="21" formatCode="0">
                  <c:v>4724.32703246833</c:v>
                </c:pt>
                <c:pt idx="22" formatCode="0">
                  <c:v>5051.680986972387</c:v>
                </c:pt>
                <c:pt idx="23" formatCode="0">
                  <c:v>5622.194212864293</c:v>
                </c:pt>
                <c:pt idx="24" formatCode="0">
                  <c:v>6170.087971650354</c:v>
                </c:pt>
                <c:pt idx="25" formatCode="0">
                  <c:v>6540.79590477395</c:v>
                </c:pt>
                <c:pt idx="26" formatCode="0">
                  <c:v>7053.503825839803</c:v>
                </c:pt>
                <c:pt idx="27" formatCode="0">
                  <c:v>7656.689615329044</c:v>
                </c:pt>
                <c:pt idx="28" formatCode="0">
                  <c:v>8323.963894951516</c:v>
                </c:pt>
                <c:pt idx="29" formatCode="0">
                  <c:v>9228.742579185376</c:v>
                </c:pt>
                <c:pt idx="30" formatCode="0">
                  <c:v>9792.972619770102</c:v>
                </c:pt>
                <c:pt idx="31" formatCode="0">
                  <c:v>10532.50353042514</c:v>
                </c:pt>
                <c:pt idx="32" formatCode="0">
                  <c:v>11285.22913022525</c:v>
                </c:pt>
                <c:pt idx="33" formatCode="0">
                  <c:v>12063.08747125409</c:v>
                </c:pt>
                <c:pt idx="34" formatCode="0">
                  <c:v>13735.67140002529</c:v>
                </c:pt>
              </c:numCache>
            </c:numRef>
          </c:xVal>
          <c:yVal>
            <c:numRef>
              <c:f>'C1R100'!$K$5:$K$39</c:f>
              <c:numCache>
                <c:formatCode>0.0000</c:formatCode>
                <c:ptCount val="35"/>
                <c:pt idx="0">
                  <c:v>0.00920788768220979</c:v>
                </c:pt>
                <c:pt idx="1">
                  <c:v>0.0193470926463965</c:v>
                </c:pt>
                <c:pt idx="2">
                  <c:v>0.0304512464550642</c:v>
                </c:pt>
                <c:pt idx="3">
                  <c:v>0.0504575673720599</c:v>
                </c:pt>
                <c:pt idx="4">
                  <c:v>0.0758122521631648</c:v>
                </c:pt>
                <c:pt idx="5">
                  <c:v>0.12408281458115</c:v>
                </c:pt>
                <c:pt idx="6">
                  <c:v>0.186004468531427</c:v>
                </c:pt>
                <c:pt idx="7">
                  <c:v>0.247208467972844</c:v>
                </c:pt>
                <c:pt idx="8" formatCode="0.000">
                  <c:v>0.406130553920313</c:v>
                </c:pt>
                <c:pt idx="9" formatCode="0.000">
                  <c:v>0.611298763777741</c:v>
                </c:pt>
                <c:pt idx="10" formatCode="0.000">
                  <c:v>0.71785584967339</c:v>
                </c:pt>
                <c:pt idx="11" formatCode="0.000">
                  <c:v>0.798149681627779</c:v>
                </c:pt>
                <c:pt idx="12" formatCode="0.000">
                  <c:v>0.927286922615754</c:v>
                </c:pt>
                <c:pt idx="13" formatCode="0.000">
                  <c:v>1.071330291891998</c:v>
                </c:pt>
                <c:pt idx="14" formatCode="0.000">
                  <c:v>1.358519431662499</c:v>
                </c:pt>
                <c:pt idx="15" formatCode="0.000">
                  <c:v>1.793457258165947</c:v>
                </c:pt>
                <c:pt idx="16" formatCode="0.000">
                  <c:v>2.481055516286264</c:v>
                </c:pt>
                <c:pt idx="17" formatCode="0.000">
                  <c:v>2.476630854507332</c:v>
                </c:pt>
                <c:pt idx="18" formatCode="0.000">
                  <c:v>2.37899922238029</c:v>
                </c:pt>
                <c:pt idx="19" formatCode="0.000">
                  <c:v>2.130975487195186</c:v>
                </c:pt>
                <c:pt idx="20" formatCode="0.000">
                  <c:v>1.95895300788508</c:v>
                </c:pt>
                <c:pt idx="21" formatCode="0.000">
                  <c:v>1.797808670914972</c:v>
                </c:pt>
                <c:pt idx="22" formatCode="0.000">
                  <c:v>1.654353969612036</c:v>
                </c:pt>
                <c:pt idx="23" formatCode="0.000">
                  <c:v>1.48345403787116</c:v>
                </c:pt>
                <c:pt idx="24" formatCode="0.000">
                  <c:v>1.377013627448549</c:v>
                </c:pt>
                <c:pt idx="25" formatCode="0.000">
                  <c:v>1.324507208228651</c:v>
                </c:pt>
                <c:pt idx="26" formatCode="0.000">
                  <c:v>1.268880280149856</c:v>
                </c:pt>
                <c:pt idx="27" formatCode="0.000">
                  <c:v>1.220584864047232</c:v>
                </c:pt>
                <c:pt idx="28" formatCode="0.000">
                  <c:v>1.181351468215257</c:v>
                </c:pt>
                <c:pt idx="29" formatCode="0.000">
                  <c:v>1.143326171432549</c:v>
                </c:pt>
                <c:pt idx="30" formatCode="0.000">
                  <c:v>1.12552377566788</c:v>
                </c:pt>
                <c:pt idx="31" formatCode="0.000">
                  <c:v>1.106915726733496</c:v>
                </c:pt>
                <c:pt idx="32" formatCode="0.000">
                  <c:v>1.092007838198494</c:v>
                </c:pt>
                <c:pt idx="33" formatCode="0.000">
                  <c:v>1.079712838346093</c:v>
                </c:pt>
                <c:pt idx="34" formatCode="0.000">
                  <c:v>1.060499541380565</c:v>
                </c:pt>
              </c:numCache>
            </c:numRef>
          </c:yVal>
          <c:smooth val="1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1FB714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</c:dPt>
          <c:xVal>
            <c:numRef>
              <c:f>'C1R100'!$C$11:$C$39</c:f>
              <c:numCache>
                <c:formatCode>0</c:formatCode>
                <c:ptCount val="29"/>
                <c:pt idx="0" formatCode="0.0">
                  <c:v>1366.027317633914</c:v>
                </c:pt>
                <c:pt idx="1">
                  <c:v>1540.637037320435</c:v>
                </c:pt>
                <c:pt idx="2">
                  <c:v>1873.645858600953</c:v>
                </c:pt>
                <c:pt idx="3">
                  <c:v>2167.07061244624</c:v>
                </c:pt>
                <c:pt idx="4">
                  <c:v>2285.194496221216</c:v>
                </c:pt>
                <c:pt idx="5">
                  <c:v>2363.73431256096</c:v>
                </c:pt>
                <c:pt idx="6">
                  <c:v>2475.575011028757</c:v>
                </c:pt>
                <c:pt idx="7">
                  <c:v>2584.274116842963</c:v>
                </c:pt>
                <c:pt idx="8">
                  <c:v>2767.11480928189</c:v>
                </c:pt>
                <c:pt idx="9">
                  <c:v>2998.964347116816</c:v>
                </c:pt>
                <c:pt idx="10">
                  <c:v>3452.610326295183</c:v>
                </c:pt>
                <c:pt idx="11">
                  <c:v>3737.866939241136</c:v>
                </c:pt>
                <c:pt idx="12">
                  <c:v>3888.663386613446</c:v>
                </c:pt>
                <c:pt idx="13">
                  <c:v>4202.194333441707</c:v>
                </c:pt>
                <c:pt idx="14">
                  <c:v>4444.096967768121</c:v>
                </c:pt>
                <c:pt idx="15">
                  <c:v>4724.32703246833</c:v>
                </c:pt>
                <c:pt idx="16">
                  <c:v>5051.680986972387</c:v>
                </c:pt>
                <c:pt idx="17">
                  <c:v>5622.194212864293</c:v>
                </c:pt>
                <c:pt idx="18">
                  <c:v>6170.087971650354</c:v>
                </c:pt>
                <c:pt idx="19">
                  <c:v>6540.79590477395</c:v>
                </c:pt>
                <c:pt idx="20">
                  <c:v>7053.503825839803</c:v>
                </c:pt>
                <c:pt idx="21">
                  <c:v>7656.689615329044</c:v>
                </c:pt>
                <c:pt idx="22">
                  <c:v>8323.963894951516</c:v>
                </c:pt>
                <c:pt idx="23">
                  <c:v>9228.742579185376</c:v>
                </c:pt>
                <c:pt idx="24">
                  <c:v>9792.972619770102</c:v>
                </c:pt>
                <c:pt idx="25">
                  <c:v>10532.50353042514</c:v>
                </c:pt>
                <c:pt idx="26">
                  <c:v>11285.22913022525</c:v>
                </c:pt>
                <c:pt idx="27">
                  <c:v>12063.08747125409</c:v>
                </c:pt>
                <c:pt idx="28">
                  <c:v>13735.67140002529</c:v>
                </c:pt>
              </c:numCache>
            </c:numRef>
          </c:xVal>
          <c:yVal>
            <c:numRef>
              <c:f>'C1R100'!$I$11:$I$39</c:f>
              <c:numCache>
                <c:formatCode>0.0000</c:formatCode>
                <c:ptCount val="29"/>
                <c:pt idx="0">
                  <c:v>0.186055323986358</c:v>
                </c:pt>
                <c:pt idx="1">
                  <c:v>0.248568155784651</c:v>
                </c:pt>
                <c:pt idx="2" formatCode="0.000">
                  <c:v>0.40795631825273</c:v>
                </c:pt>
                <c:pt idx="3" formatCode="0.000">
                  <c:v>0.615446500402252</c:v>
                </c:pt>
                <c:pt idx="4" formatCode="0.000">
                  <c:v>0.722881702824396</c:v>
                </c:pt>
                <c:pt idx="5" formatCode="0.000">
                  <c:v>0.804149377593361</c:v>
                </c:pt>
                <c:pt idx="6" formatCode="0.000">
                  <c:v>0.9245122985581</c:v>
                </c:pt>
                <c:pt idx="7" formatCode="0.000">
                  <c:v>1.070496083550914</c:v>
                </c:pt>
                <c:pt idx="8" formatCode="0.000">
                  <c:v>1.355932203389831</c:v>
                </c:pt>
                <c:pt idx="9" formatCode="0.000">
                  <c:v>1.786771964461994</c:v>
                </c:pt>
                <c:pt idx="10" formatCode="0.000">
                  <c:v>2.44385026737968</c:v>
                </c:pt>
                <c:pt idx="11" formatCode="0.000">
                  <c:v>2.429523321373654</c:v>
                </c:pt>
                <c:pt idx="12" formatCode="0.000">
                  <c:v>2.33201581027668</c:v>
                </c:pt>
                <c:pt idx="13" formatCode="0.000">
                  <c:v>2.094625631603123</c:v>
                </c:pt>
                <c:pt idx="14" formatCode="0.000">
                  <c:v>1.93051890941073</c:v>
                </c:pt>
                <c:pt idx="15" formatCode="0.000">
                  <c:v>1.768937790943715</c:v>
                </c:pt>
                <c:pt idx="16" formatCode="0.000">
                  <c:v>1.629052113254001</c:v>
                </c:pt>
                <c:pt idx="17" formatCode="0.000">
                  <c:v>1.46486701071854</c:v>
                </c:pt>
                <c:pt idx="18" formatCode="0.000">
                  <c:v>1.356196414653157</c:v>
                </c:pt>
                <c:pt idx="19" formatCode="0.000">
                  <c:v>1.306027820710974</c:v>
                </c:pt>
                <c:pt idx="20" formatCode="0.000">
                  <c:v>1.252873563218391</c:v>
                </c:pt>
                <c:pt idx="21" formatCode="0.000">
                  <c:v>1.206240487062405</c:v>
                </c:pt>
                <c:pt idx="22" formatCode="0.000">
                  <c:v>1.165342413923572</c:v>
                </c:pt>
                <c:pt idx="23" formatCode="0.000">
                  <c:v>1.129518072289156</c:v>
                </c:pt>
                <c:pt idx="24" formatCode="0.000">
                  <c:v>1.11152835148329</c:v>
                </c:pt>
                <c:pt idx="25" formatCode="0.000">
                  <c:v>1.090295991007868</c:v>
                </c:pt>
                <c:pt idx="26" formatCode="0.000">
                  <c:v>1.076635514018692</c:v>
                </c:pt>
                <c:pt idx="27" formatCode="0.000">
                  <c:v>1.063829787234043</c:v>
                </c:pt>
                <c:pt idx="28" formatCode="0.000">
                  <c:v>1.042442293373045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5000.0"/>
            <c:dispRSqr val="0"/>
            <c:dispEq val="1"/>
            <c:trendlineLbl>
              <c:layout>
                <c:manualLayout>
                  <c:x val="0.0560259508551171"/>
                  <c:y val="0.49190745467396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'C1R100'!$C$5:$C$10</c:f>
              <c:numCache>
                <c:formatCode>0.0</c:formatCode>
                <c:ptCount val="6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</c:numCache>
            </c:numRef>
          </c:xVal>
          <c:yVal>
            <c:numRef>
              <c:f>'C1R100'!$I$5:$I$10</c:f>
              <c:numCache>
                <c:formatCode>0.0000</c:formatCode>
                <c:ptCount val="6"/>
                <c:pt idx="0">
                  <c:v>0.00855018587360595</c:v>
                </c:pt>
                <c:pt idx="1">
                  <c:v>0.0186219739292365</c:v>
                </c:pt>
                <c:pt idx="2">
                  <c:v>0.0294446515095043</c:v>
                </c:pt>
                <c:pt idx="3">
                  <c:v>0.0493089279043706</c:v>
                </c:pt>
                <c:pt idx="4">
                  <c:v>0.074878322725571</c:v>
                </c:pt>
                <c:pt idx="5">
                  <c:v>0.123447497177268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969192"/>
        <c:axId val="2074977240"/>
      </c:scatterChart>
      <c:valAx>
        <c:axId val="2074969192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82222483844664"/>
              <c:y val="0.942105061398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4977240"/>
        <c:crosses val="autoZero"/>
        <c:crossBetween val="midCat"/>
      </c:valAx>
      <c:valAx>
        <c:axId val="2074977240"/>
        <c:scaling>
          <c:logBase val="10.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889045621227"/>
              <c:y val="0.4596490243692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496919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64532648285"/>
          <c:y val="0.060344933424208"/>
          <c:w val="0.801340814150592"/>
          <c:h val="0.781610566256409"/>
        </c:manualLayout>
      </c:layout>
      <c:scatterChart>
        <c:scatterStyle val="lineMarker"/>
        <c:varyColors val="0"/>
        <c:ser>
          <c:idx val="2"/>
          <c:order val="0"/>
          <c:tx>
            <c:v>FL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'C1R100'!$C$5:$C$39</c:f>
              <c:numCache>
                <c:formatCode>0.0</c:formatCode>
                <c:ptCount val="35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  <c:pt idx="6">
                  <c:v>1366.027317633914</c:v>
                </c:pt>
                <c:pt idx="7" formatCode="0">
                  <c:v>1540.637037320435</c:v>
                </c:pt>
                <c:pt idx="8" formatCode="0">
                  <c:v>1873.645858600953</c:v>
                </c:pt>
                <c:pt idx="9" formatCode="0">
                  <c:v>2167.07061244624</c:v>
                </c:pt>
                <c:pt idx="10" formatCode="0">
                  <c:v>2285.194496221216</c:v>
                </c:pt>
                <c:pt idx="11" formatCode="0">
                  <c:v>2363.73431256096</c:v>
                </c:pt>
                <c:pt idx="12" formatCode="0">
                  <c:v>2475.575011028757</c:v>
                </c:pt>
                <c:pt idx="13" formatCode="0">
                  <c:v>2584.274116842963</c:v>
                </c:pt>
                <c:pt idx="14" formatCode="0">
                  <c:v>2767.11480928189</c:v>
                </c:pt>
                <c:pt idx="15" formatCode="0">
                  <c:v>2998.964347116816</c:v>
                </c:pt>
                <c:pt idx="16" formatCode="0">
                  <c:v>3452.610326295183</c:v>
                </c:pt>
                <c:pt idx="17" formatCode="0">
                  <c:v>3737.866939241136</c:v>
                </c:pt>
                <c:pt idx="18" formatCode="0">
                  <c:v>3888.663386613446</c:v>
                </c:pt>
                <c:pt idx="19" formatCode="0">
                  <c:v>4202.194333441707</c:v>
                </c:pt>
                <c:pt idx="20" formatCode="0">
                  <c:v>4444.096967768121</c:v>
                </c:pt>
                <c:pt idx="21" formatCode="0">
                  <c:v>4724.32703246833</c:v>
                </c:pt>
                <c:pt idx="22" formatCode="0">
                  <c:v>5051.680986972387</c:v>
                </c:pt>
                <c:pt idx="23" formatCode="0">
                  <c:v>5622.194212864293</c:v>
                </c:pt>
                <c:pt idx="24" formatCode="0">
                  <c:v>6170.087971650354</c:v>
                </c:pt>
                <c:pt idx="25" formatCode="0">
                  <c:v>6540.79590477395</c:v>
                </c:pt>
                <c:pt idx="26" formatCode="0">
                  <c:v>7053.503825839803</c:v>
                </c:pt>
                <c:pt idx="27" formatCode="0">
                  <c:v>7656.689615329044</c:v>
                </c:pt>
                <c:pt idx="28" formatCode="0">
                  <c:v>8323.963894951516</c:v>
                </c:pt>
                <c:pt idx="29" formatCode="0">
                  <c:v>9228.742579185376</c:v>
                </c:pt>
                <c:pt idx="30" formatCode="0">
                  <c:v>9792.972619770102</c:v>
                </c:pt>
                <c:pt idx="31" formatCode="0">
                  <c:v>10532.50353042514</c:v>
                </c:pt>
                <c:pt idx="32" formatCode="0">
                  <c:v>11285.22913022525</c:v>
                </c:pt>
                <c:pt idx="33" formatCode="0">
                  <c:v>12063.08747125409</c:v>
                </c:pt>
                <c:pt idx="34" formatCode="0">
                  <c:v>13735.67140002529</c:v>
                </c:pt>
              </c:numCache>
            </c:numRef>
          </c:xVal>
          <c:yVal>
            <c:numRef>
              <c:f>'C1R100'!$U$5:$U$39</c:f>
              <c:numCache>
                <c:formatCode>0.00</c:formatCode>
                <c:ptCount val="35"/>
                <c:pt idx="0">
                  <c:v>3.108794325755252</c:v>
                </c:pt>
                <c:pt idx="1">
                  <c:v>3.092393129140485</c:v>
                </c:pt>
                <c:pt idx="2">
                  <c:v>3.078927102640737</c:v>
                </c:pt>
                <c:pt idx="3" formatCode="0.000">
                  <c:v>3.059596871577883</c:v>
                </c:pt>
                <c:pt idx="4" formatCode="0.000">
                  <c:v>3.039524020938173</c:v>
                </c:pt>
                <c:pt idx="5" formatCode="0.000">
                  <c:v>3.007725508227326</c:v>
                </c:pt>
                <c:pt idx="6" formatCode="0.000">
                  <c:v>2.972904773040396</c:v>
                </c:pt>
                <c:pt idx="7" formatCode="0.000">
                  <c:v>2.941855895538407</c:v>
                </c:pt>
                <c:pt idx="8" formatCode="0.000">
                  <c:v>2.868555219713046</c:v>
                </c:pt>
                <c:pt idx="9" formatCode="0.000">
                  <c:v>2.780128962646607</c:v>
                </c:pt>
                <c:pt idx="10" formatCode="0.000">
                  <c:v>2.734952214434541</c:v>
                </c:pt>
                <c:pt idx="11" formatCode="0.000">
                  <c:v>2.700843998998555</c:v>
                </c:pt>
                <c:pt idx="12" formatCode="0.000">
                  <c:v>2.645452358387412</c:v>
                </c:pt>
                <c:pt idx="13" formatCode="0.000">
                  <c:v>2.582305195427891</c:v>
                </c:pt>
                <c:pt idx="14" formatCode="0.000">
                  <c:v>2.449301037316699</c:v>
                </c:pt>
                <c:pt idx="15" formatCode="0.000">
                  <c:v>2.215699531853995</c:v>
                </c:pt>
                <c:pt idx="16" formatCode="0.000">
                  <c:v>1.538527306297346</c:v>
                </c:pt>
                <c:pt idx="17" formatCode="0.000">
                  <c:v>1.128440586901169</c:v>
                </c:pt>
                <c:pt idx="18" formatCode="0.000">
                  <c:v>0.963768685463236</c:v>
                </c:pt>
                <c:pt idx="19" formatCode="0.000">
                  <c:v>0.724021097421128</c:v>
                </c:pt>
                <c:pt idx="20" formatCode="0.000">
                  <c:v>0.603728192952978</c:v>
                </c:pt>
                <c:pt idx="21" formatCode="0.000">
                  <c:v>0.50617323380669</c:v>
                </c:pt>
                <c:pt idx="22" formatCode="0.000">
                  <c:v>0.426725434897696</c:v>
                </c:pt>
                <c:pt idx="23" formatCode="0.000">
                  <c:v>0.337201900219098</c:v>
                </c:pt>
                <c:pt idx="24" formatCode="0.000">
                  <c:v>0.282433932812857</c:v>
                </c:pt>
                <c:pt idx="25" formatCode="0.000">
                  <c:v>0.2551789866818</c:v>
                </c:pt>
                <c:pt idx="26" formatCode="0.000">
                  <c:v>0.225758834156166</c:v>
                </c:pt>
                <c:pt idx="27" formatCode="0.000">
                  <c:v>0.199403315852922</c:v>
                </c:pt>
                <c:pt idx="28" formatCode="0.000">
                  <c:v>0.177086251469793</c:v>
                </c:pt>
                <c:pt idx="29" formatCode="0.000">
                  <c:v>0.154240641787815</c:v>
                </c:pt>
                <c:pt idx="30" formatCode="0.000">
                  <c:v>0.14294976445041</c:v>
                </c:pt>
                <c:pt idx="31" formatCode="0.000">
                  <c:v>0.130585479320333</c:v>
                </c:pt>
                <c:pt idx="32" formatCode="0.000">
                  <c:v>0.12014157198287</c:v>
                </c:pt>
                <c:pt idx="33" formatCode="0.000">
                  <c:v>0.111060578661087</c:v>
                </c:pt>
                <c:pt idx="34" formatCode="0.000">
                  <c:v>0.0957119155700239</c:v>
                </c:pt>
              </c:numCache>
            </c:numRef>
          </c:yVal>
          <c:smooth val="0"/>
        </c:ser>
        <c:ser>
          <c:idx val="1"/>
          <c:order val="1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'C1R100'!$C$5:$C$39</c:f>
              <c:numCache>
                <c:formatCode>0.0</c:formatCode>
                <c:ptCount val="35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  <c:pt idx="6">
                  <c:v>1366.027317633914</c:v>
                </c:pt>
                <c:pt idx="7" formatCode="0">
                  <c:v>1540.637037320435</c:v>
                </c:pt>
                <c:pt idx="8" formatCode="0">
                  <c:v>1873.645858600953</c:v>
                </c:pt>
                <c:pt idx="9" formatCode="0">
                  <c:v>2167.07061244624</c:v>
                </c:pt>
                <c:pt idx="10" formatCode="0">
                  <c:v>2285.194496221216</c:v>
                </c:pt>
                <c:pt idx="11" formatCode="0">
                  <c:v>2363.73431256096</c:v>
                </c:pt>
                <c:pt idx="12" formatCode="0">
                  <c:v>2475.575011028757</c:v>
                </c:pt>
                <c:pt idx="13" formatCode="0">
                  <c:v>2584.274116842963</c:v>
                </c:pt>
                <c:pt idx="14" formatCode="0">
                  <c:v>2767.11480928189</c:v>
                </c:pt>
                <c:pt idx="15" formatCode="0">
                  <c:v>2998.964347116816</c:v>
                </c:pt>
                <c:pt idx="16" formatCode="0">
                  <c:v>3452.610326295183</c:v>
                </c:pt>
                <c:pt idx="17" formatCode="0">
                  <c:v>3737.866939241136</c:v>
                </c:pt>
                <c:pt idx="18" formatCode="0">
                  <c:v>3888.663386613446</c:v>
                </c:pt>
                <c:pt idx="19" formatCode="0">
                  <c:v>4202.194333441707</c:v>
                </c:pt>
                <c:pt idx="20" formatCode="0">
                  <c:v>4444.096967768121</c:v>
                </c:pt>
                <c:pt idx="21" formatCode="0">
                  <c:v>4724.32703246833</c:v>
                </c:pt>
                <c:pt idx="22" formatCode="0">
                  <c:v>5051.680986972387</c:v>
                </c:pt>
                <c:pt idx="23" formatCode="0">
                  <c:v>5622.194212864293</c:v>
                </c:pt>
                <c:pt idx="24" formatCode="0">
                  <c:v>6170.087971650354</c:v>
                </c:pt>
                <c:pt idx="25" formatCode="0">
                  <c:v>6540.79590477395</c:v>
                </c:pt>
                <c:pt idx="26" formatCode="0">
                  <c:v>7053.503825839803</c:v>
                </c:pt>
                <c:pt idx="27" formatCode="0">
                  <c:v>7656.689615329044</c:v>
                </c:pt>
                <c:pt idx="28" formatCode="0">
                  <c:v>8323.963894951516</c:v>
                </c:pt>
                <c:pt idx="29" formatCode="0">
                  <c:v>9228.742579185376</c:v>
                </c:pt>
                <c:pt idx="30" formatCode="0">
                  <c:v>9792.972619770102</c:v>
                </c:pt>
                <c:pt idx="31" formatCode="0">
                  <c:v>10532.50353042514</c:v>
                </c:pt>
                <c:pt idx="32" formatCode="0">
                  <c:v>11285.22913022525</c:v>
                </c:pt>
                <c:pt idx="33" formatCode="0">
                  <c:v>12063.08747125409</c:v>
                </c:pt>
                <c:pt idx="34" formatCode="0">
                  <c:v>13735.67140002529</c:v>
                </c:pt>
              </c:numCache>
            </c:numRef>
          </c:xVal>
          <c:yVal>
            <c:numRef>
              <c:f>'C1R100'!$S$5:$S$39</c:f>
              <c:numCache>
                <c:formatCode>0.00</c:formatCode>
                <c:ptCount val="35"/>
                <c:pt idx="0">
                  <c:v>2.638359617651958</c:v>
                </c:pt>
                <c:pt idx="1">
                  <c:v>2.759578469432478</c:v>
                </c:pt>
                <c:pt idx="2">
                  <c:v>2.808516050265803</c:v>
                </c:pt>
                <c:pt idx="3" formatCode="0.000">
                  <c:v>2.843081050753278</c:v>
                </c:pt>
                <c:pt idx="4" formatCode="0.000">
                  <c:v>2.856468192624743</c:v>
                </c:pt>
                <c:pt idx="5" formatCode="0.000">
                  <c:v>2.855162601531956</c:v>
                </c:pt>
                <c:pt idx="6" formatCode="0.000">
                  <c:v>2.838307824556651</c:v>
                </c:pt>
                <c:pt idx="7" formatCode="0.000">
                  <c:v>2.816453732901262</c:v>
                </c:pt>
                <c:pt idx="8" formatCode="0.000">
                  <c:v>2.752959523568243</c:v>
                </c:pt>
                <c:pt idx="9" formatCode="0.000">
                  <c:v>2.667128996165351</c:v>
                </c:pt>
                <c:pt idx="10" formatCode="0.000">
                  <c:v>2.621802668872198</c:v>
                </c:pt>
                <c:pt idx="11" formatCode="0.000">
                  <c:v>2.58731545574061</c:v>
                </c:pt>
                <c:pt idx="12" formatCode="0.000">
                  <c:v>2.531139829809598</c:v>
                </c:pt>
                <c:pt idx="13" formatCode="0.000">
                  <c:v>2.467196468258653</c:v>
                </c:pt>
                <c:pt idx="14" formatCode="0.000">
                  <c:v>2.334015096574801</c:v>
                </c:pt>
                <c:pt idx="15" formatCode="0.000">
                  <c:v>2.107627610757347</c:v>
                </c:pt>
                <c:pt idx="16" formatCode="0.000">
                  <c:v>1.496961983571063</c:v>
                </c:pt>
                <c:pt idx="17" formatCode="0.000">
                  <c:v>1.130953508873899</c:v>
                </c:pt>
                <c:pt idx="18" formatCode="0.000">
                  <c:v>0.978105868420862</c:v>
                </c:pt>
                <c:pt idx="19" formatCode="0.000">
                  <c:v>0.746186928290868</c:v>
                </c:pt>
                <c:pt idx="20" formatCode="0.000">
                  <c:v>0.625257446582297</c:v>
                </c:pt>
                <c:pt idx="21" formatCode="0.000">
                  <c:v>0.525092237874114</c:v>
                </c:pt>
                <c:pt idx="22" formatCode="0.000">
                  <c:v>0.442365354967099</c:v>
                </c:pt>
                <c:pt idx="23" formatCode="0.000">
                  <c:v>0.348307207755722</c:v>
                </c:pt>
                <c:pt idx="24" formatCode="0.000">
                  <c:v>0.2905927135468</c:v>
                </c:pt>
                <c:pt idx="25" formatCode="0.000">
                  <c:v>0.261900433772133</c:v>
                </c:pt>
                <c:pt idx="26" formatCode="0.000">
                  <c:v>0.230997049033102</c:v>
                </c:pt>
                <c:pt idx="27" formatCode="0.000">
                  <c:v>0.203407490708583</c:v>
                </c:pt>
                <c:pt idx="28" formatCode="0.000">
                  <c:v>0.180140732868867</c:v>
                </c:pt>
                <c:pt idx="29" formatCode="0.000">
                  <c:v>0.156435365696286</c:v>
                </c:pt>
                <c:pt idx="30" formatCode="0.000">
                  <c:v>0.144767617148191</c:v>
                </c:pt>
                <c:pt idx="31" formatCode="0.000">
                  <c:v>0.132030369895931</c:v>
                </c:pt>
                <c:pt idx="32" formatCode="0.000">
                  <c:v>0.121305356857616</c:v>
                </c:pt>
                <c:pt idx="33" formatCode="0.000">
                  <c:v>0.11200599926547</c:v>
                </c:pt>
                <c:pt idx="34" formatCode="0.000">
                  <c:v>0.0963442980491626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6"/>
            <c:marker>
              <c:symbol val="diamond"/>
              <c:size val="5"/>
              <c:spPr>
                <a:solidFill>
                  <a:srgbClr val="006411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'C1R100'!$R$5:$R$39</c:f>
                <c:numCache>
                  <c:formatCode>General</c:formatCode>
                  <c:ptCount val="35"/>
                  <c:pt idx="0">
                    <c:v>0.174532925199433</c:v>
                  </c:pt>
                  <c:pt idx="1">
                    <c:v>0.0872664625997165</c:v>
                  </c:pt>
                  <c:pt idx="2">
                    <c:v>0.0872664625997165</c:v>
                  </c:pt>
                  <c:pt idx="3">
                    <c:v>0.0523598775598299</c:v>
                  </c:pt>
                  <c:pt idx="4">
                    <c:v>0.0523598775598299</c:v>
                  </c:pt>
                  <c:pt idx="5">
                    <c:v>0.0349065850398866</c:v>
                  </c:pt>
                  <c:pt idx="6">
                    <c:v>0.0349065850398866</c:v>
                  </c:pt>
                  <c:pt idx="7">
                    <c:v>0.0349065850398866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0.0523598775598299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0.0523598775598299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plus>
            <c:minus>
              <c:numRef>
                <c:f>'C1R100'!$R$5:$R$39</c:f>
                <c:numCache>
                  <c:formatCode>General</c:formatCode>
                  <c:ptCount val="35"/>
                  <c:pt idx="0">
                    <c:v>0.174532925199433</c:v>
                  </c:pt>
                  <c:pt idx="1">
                    <c:v>0.0872664625997165</c:v>
                  </c:pt>
                  <c:pt idx="2">
                    <c:v>0.0872664625997165</c:v>
                  </c:pt>
                  <c:pt idx="3">
                    <c:v>0.0523598775598299</c:v>
                  </c:pt>
                  <c:pt idx="4">
                    <c:v>0.0523598775598299</c:v>
                  </c:pt>
                  <c:pt idx="5">
                    <c:v>0.0349065850398866</c:v>
                  </c:pt>
                  <c:pt idx="6">
                    <c:v>0.0349065850398866</c:v>
                  </c:pt>
                  <c:pt idx="7">
                    <c:v>0.0349065850398866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0.0523598775598299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0.0523598775598299</c:v>
                  </c:pt>
                  <c:pt idx="24">
                    <c:v>0.0349065850398866</c:v>
                  </c:pt>
                  <c:pt idx="25">
                    <c:v>0.0349065850398866</c:v>
                  </c:pt>
                  <c:pt idx="26">
                    <c:v>0.0349065850398866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'C1R100'!$C$5:$C$39</c:f>
              <c:numCache>
                <c:formatCode>0.0</c:formatCode>
                <c:ptCount val="35"/>
                <c:pt idx="0">
                  <c:v>310.1380267623844</c:v>
                </c:pt>
                <c:pt idx="1">
                  <c:v>460.8088104285509</c:v>
                </c:pt>
                <c:pt idx="2">
                  <c:v>580.8804816487527</c:v>
                </c:pt>
                <c:pt idx="3">
                  <c:v>746.1910870806476</c:v>
                </c:pt>
                <c:pt idx="4">
                  <c:v>907.8574450343784</c:v>
                </c:pt>
                <c:pt idx="5">
                  <c:v>1141.529106608387</c:v>
                </c:pt>
                <c:pt idx="6">
                  <c:v>1366.027317633914</c:v>
                </c:pt>
                <c:pt idx="7" formatCode="0">
                  <c:v>1540.637037320435</c:v>
                </c:pt>
                <c:pt idx="8" formatCode="0">
                  <c:v>1873.645858600953</c:v>
                </c:pt>
                <c:pt idx="9" formatCode="0">
                  <c:v>2167.07061244624</c:v>
                </c:pt>
                <c:pt idx="10" formatCode="0">
                  <c:v>2285.194496221216</c:v>
                </c:pt>
                <c:pt idx="11" formatCode="0">
                  <c:v>2363.73431256096</c:v>
                </c:pt>
                <c:pt idx="12" formatCode="0">
                  <c:v>2475.575011028757</c:v>
                </c:pt>
                <c:pt idx="13" formatCode="0">
                  <c:v>2584.274116842963</c:v>
                </c:pt>
                <c:pt idx="14" formatCode="0">
                  <c:v>2767.11480928189</c:v>
                </c:pt>
                <c:pt idx="15" formatCode="0">
                  <c:v>2998.964347116816</c:v>
                </c:pt>
                <c:pt idx="16" formatCode="0">
                  <c:v>3452.610326295183</c:v>
                </c:pt>
                <c:pt idx="17" formatCode="0">
                  <c:v>3737.866939241136</c:v>
                </c:pt>
                <c:pt idx="18" formatCode="0">
                  <c:v>3888.663386613446</c:v>
                </c:pt>
                <c:pt idx="19" formatCode="0">
                  <c:v>4202.194333441707</c:v>
                </c:pt>
                <c:pt idx="20" formatCode="0">
                  <c:v>4444.096967768121</c:v>
                </c:pt>
                <c:pt idx="21" formatCode="0">
                  <c:v>4724.32703246833</c:v>
                </c:pt>
                <c:pt idx="22" formatCode="0">
                  <c:v>5051.680986972387</c:v>
                </c:pt>
                <c:pt idx="23" formatCode="0">
                  <c:v>5622.194212864293</c:v>
                </c:pt>
                <c:pt idx="24" formatCode="0">
                  <c:v>6170.087971650354</c:v>
                </c:pt>
                <c:pt idx="25" formatCode="0">
                  <c:v>6540.79590477395</c:v>
                </c:pt>
                <c:pt idx="26" formatCode="0">
                  <c:v>7053.503825839803</c:v>
                </c:pt>
                <c:pt idx="27" formatCode="0">
                  <c:v>7656.689615329044</c:v>
                </c:pt>
                <c:pt idx="28" formatCode="0">
                  <c:v>8323.963894951516</c:v>
                </c:pt>
                <c:pt idx="29" formatCode="0">
                  <c:v>9228.742579185376</c:v>
                </c:pt>
                <c:pt idx="30" formatCode="0">
                  <c:v>9792.972619770102</c:v>
                </c:pt>
                <c:pt idx="31" formatCode="0">
                  <c:v>10532.50353042514</c:v>
                </c:pt>
                <c:pt idx="32" formatCode="0">
                  <c:v>11285.22913022525</c:v>
                </c:pt>
                <c:pt idx="33" formatCode="0">
                  <c:v>12063.08747125409</c:v>
                </c:pt>
                <c:pt idx="34" formatCode="0">
                  <c:v>13735.67140002529</c:v>
                </c:pt>
              </c:numCache>
            </c:numRef>
          </c:xVal>
          <c:yVal>
            <c:numRef>
              <c:f>'C1R100'!$Q$5:$Q$39</c:f>
              <c:numCache>
                <c:formatCode>0.00</c:formatCode>
                <c:ptCount val="35"/>
                <c:pt idx="0">
                  <c:v>2.530727415391778</c:v>
                </c:pt>
                <c:pt idx="1">
                  <c:v>3.054326190990076</c:v>
                </c:pt>
                <c:pt idx="2">
                  <c:v>3.054326190990076</c:v>
                </c:pt>
                <c:pt idx="3" formatCode="0.000">
                  <c:v>2.827433388230814</c:v>
                </c:pt>
                <c:pt idx="4" formatCode="0.000">
                  <c:v>2.932153143350474</c:v>
                </c:pt>
                <c:pt idx="5" formatCode="0.000">
                  <c:v>2.879793265790643</c:v>
                </c:pt>
                <c:pt idx="6" formatCode="0.000">
                  <c:v>2.8623399732707</c:v>
                </c:pt>
                <c:pt idx="7" formatCode="0.000">
                  <c:v>2.844886680750757</c:v>
                </c:pt>
                <c:pt idx="8" formatCode="0.000">
                  <c:v>2.75762021815104</c:v>
                </c:pt>
                <c:pt idx="9" formatCode="0.000">
                  <c:v>2.652900463031381</c:v>
                </c:pt>
                <c:pt idx="10" formatCode="0.000">
                  <c:v>2.635447170511437</c:v>
                </c:pt>
                <c:pt idx="11" formatCode="0.000">
                  <c:v>2.617993877991494</c:v>
                </c:pt>
                <c:pt idx="12" formatCode="0.000">
                  <c:v>2.530727415391778</c:v>
                </c:pt>
                <c:pt idx="13" formatCode="0.000">
                  <c:v>2.460914245312004</c:v>
                </c:pt>
                <c:pt idx="14" formatCode="0.000">
                  <c:v>2.321287905152458</c:v>
                </c:pt>
                <c:pt idx="15" formatCode="0.000">
                  <c:v>2.094395102393195</c:v>
                </c:pt>
                <c:pt idx="16" formatCode="0.000">
                  <c:v>1.466076571675237</c:v>
                </c:pt>
                <c:pt idx="17" formatCode="0.000">
                  <c:v>1.117010721276371</c:v>
                </c:pt>
                <c:pt idx="18" formatCode="0.000">
                  <c:v>0.959931088596881</c:v>
                </c:pt>
                <c:pt idx="19" formatCode="0.000">
                  <c:v>0.733038285837618</c:v>
                </c:pt>
                <c:pt idx="20" formatCode="0.000">
                  <c:v>0.628318530717959</c:v>
                </c:pt>
                <c:pt idx="21" formatCode="0.000">
                  <c:v>0.471238898038469</c:v>
                </c:pt>
                <c:pt idx="22" formatCode="0.000">
                  <c:v>0.418879020478639</c:v>
                </c:pt>
                <c:pt idx="23" formatCode="0.000">
                  <c:v>0.331612557878923</c:v>
                </c:pt>
                <c:pt idx="24" formatCode="0.000">
                  <c:v>0.279252680319093</c:v>
                </c:pt>
                <c:pt idx="25" formatCode="0.000">
                  <c:v>0.244346095279206</c:v>
                </c:pt>
                <c:pt idx="26" formatCode="0.000">
                  <c:v>0.20943951023932</c:v>
                </c:pt>
                <c:pt idx="27" formatCode="0.000">
                  <c:v>0.174532925199433</c:v>
                </c:pt>
                <c:pt idx="28" formatCode="0.000">
                  <c:v>0.15707963267949</c:v>
                </c:pt>
                <c:pt idx="29" formatCode="0.000">
                  <c:v>0.139626340159546</c:v>
                </c:pt>
                <c:pt idx="30" formatCode="0.000">
                  <c:v>0.122173047639603</c:v>
                </c:pt>
                <c:pt idx="31" formatCode="0.000">
                  <c:v>0.10471975511966</c:v>
                </c:pt>
                <c:pt idx="32" formatCode="0.000">
                  <c:v>0.0698131700797732</c:v>
                </c:pt>
                <c:pt idx="33" formatCode="0.000">
                  <c:v>0.0698131700797732</c:v>
                </c:pt>
                <c:pt idx="34" formatCode="0.000">
                  <c:v>0.0698131700797732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964632"/>
        <c:axId val="2073972792"/>
      </c:scatterChart>
      <c:valAx>
        <c:axId val="2073964632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73215188300628"/>
              <c:y val="0.9051740013631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3972792"/>
        <c:crosses val="autoZero"/>
        <c:crossBetween val="midCat"/>
      </c:valAx>
      <c:valAx>
        <c:axId val="2073972792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400" b="0" i="0" u="none" strike="noStrike" baseline="0">
                    <a:latin typeface="Calibri"/>
                    <a:ea typeface="Calibri"/>
                    <a:cs typeface="Calibri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(rad)</a:t>
                </a:r>
              </a:p>
            </c:rich>
          </c:tx>
          <c:layout>
            <c:manualLayout>
              <c:xMode val="edge"/>
              <c:yMode val="edge"/>
              <c:x val="0.0178571428571429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396463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888969666325"/>
          <c:y val="0.0368420973731117"/>
          <c:w val="0.782222646605168"/>
          <c:h val="0.866666481062722"/>
        </c:manualLayout>
      </c:layout>
      <c:scatterChart>
        <c:scatterStyle val="lineMarker"/>
        <c:varyColors val="0"/>
        <c:ser>
          <c:idx val="3"/>
          <c:order val="0"/>
          <c:tx>
            <c:v>HL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'C1R200'!$C$5:$C$39</c:f>
              <c:numCache>
                <c:formatCode>0.0</c:formatCode>
                <c:ptCount val="35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  <c:pt idx="6">
                  <c:v>1364.959176131693</c:v>
                </c:pt>
                <c:pt idx="7" formatCode="0">
                  <c:v>1535.610489074691</c:v>
                </c:pt>
                <c:pt idx="8" formatCode="0">
                  <c:v>1972.291867923672</c:v>
                </c:pt>
                <c:pt idx="9" formatCode="0">
                  <c:v>2149.477693586136</c:v>
                </c:pt>
                <c:pt idx="10" formatCode="0">
                  <c:v>2337.973252801524</c:v>
                </c:pt>
                <c:pt idx="11" formatCode="0">
                  <c:v>2420.282980325576</c:v>
                </c:pt>
                <c:pt idx="12" formatCode="0">
                  <c:v>2582.38916125081</c:v>
                </c:pt>
                <c:pt idx="13" formatCode="0">
                  <c:v>2804.813921124967</c:v>
                </c:pt>
                <c:pt idx="14" formatCode="0">
                  <c:v>2923.566123430662</c:v>
                </c:pt>
                <c:pt idx="15" formatCode="0">
                  <c:v>3125.884690321844</c:v>
                </c:pt>
                <c:pt idx="16" formatCode="0">
                  <c:v>3413.654577390669</c:v>
                </c:pt>
                <c:pt idx="17" formatCode="0">
                  <c:v>3726.557205688213</c:v>
                </c:pt>
                <c:pt idx="18" formatCode="0">
                  <c:v>4059.566026968731</c:v>
                </c:pt>
                <c:pt idx="19" formatCode="0">
                  <c:v>4415.822633885813</c:v>
                </c:pt>
                <c:pt idx="20" formatCode="0">
                  <c:v>4540.858021498686</c:v>
                </c:pt>
                <c:pt idx="21" formatCode="0">
                  <c:v>4845.592508896897</c:v>
                </c:pt>
                <c:pt idx="22" formatCode="0">
                  <c:v>5044.76948313449</c:v>
                </c:pt>
                <c:pt idx="23" formatCode="0">
                  <c:v>5594.548197512703</c:v>
                </c:pt>
                <c:pt idx="24" formatCode="0">
                  <c:v>6165.06142340461</c:v>
                </c:pt>
                <c:pt idx="25" formatCode="0">
                  <c:v>6580.379972209181</c:v>
                </c:pt>
                <c:pt idx="26" formatCode="0">
                  <c:v>7013.291439873854</c:v>
                </c:pt>
                <c:pt idx="27" formatCode="0">
                  <c:v>7664.229437697658</c:v>
                </c:pt>
                <c:pt idx="28" formatCode="0">
                  <c:v>8352.23822883382</c:v>
                </c:pt>
                <c:pt idx="29" formatCode="0">
                  <c:v>9187.27355615799</c:v>
                </c:pt>
                <c:pt idx="30" formatCode="0">
                  <c:v>9853.919517249745</c:v>
                </c:pt>
                <c:pt idx="31" formatCode="0">
                  <c:v>10622.98139884853</c:v>
                </c:pt>
                <c:pt idx="32" formatCode="0">
                  <c:v>11219.88400303059</c:v>
                </c:pt>
                <c:pt idx="33" formatCode="0">
                  <c:v>11966.32641752352</c:v>
                </c:pt>
                <c:pt idx="34" formatCode="0">
                  <c:v>13664.04308752345</c:v>
                </c:pt>
              </c:numCache>
            </c:numRef>
          </c:xVal>
          <c:yVal>
            <c:numRef>
              <c:f>'C1R200'!$M$5:$M$39</c:f>
              <c:numCache>
                <c:formatCode>0.0000</c:formatCode>
                <c:ptCount val="35"/>
                <c:pt idx="0">
                  <c:v>0.0081398409522951</c:v>
                </c:pt>
                <c:pt idx="1">
                  <c:v>0.0179101455634207</c:v>
                </c:pt>
                <c:pt idx="2">
                  <c:v>0.0283609870575006</c:v>
                </c:pt>
                <c:pt idx="3">
                  <c:v>0.0470370030983464</c:v>
                </c:pt>
                <c:pt idx="4">
                  <c:v>0.0734691996908276</c:v>
                </c:pt>
                <c:pt idx="5">
                  <c:v>0.116007201854584</c:v>
                </c:pt>
                <c:pt idx="6">
                  <c:v>0.178093910376121</c:v>
                </c:pt>
                <c:pt idx="7">
                  <c:v>0.232576712491713</c:v>
                </c:pt>
                <c:pt idx="8" formatCode="0.000">
                  <c:v>0.421053723530823</c:v>
                </c:pt>
                <c:pt idx="9" formatCode="0.000">
                  <c:v>0.520860140539302</c:v>
                </c:pt>
                <c:pt idx="10" formatCode="0.000">
                  <c:v>0.642866435336605</c:v>
                </c:pt>
                <c:pt idx="11" formatCode="0.000">
                  <c:v>0.701023077596976</c:v>
                </c:pt>
                <c:pt idx="12" formatCode="0.000">
                  <c:v>0.822877259040111</c:v>
                </c:pt>
                <c:pt idx="13" formatCode="0.000">
                  <c:v>0.9994342765295</c:v>
                </c:pt>
                <c:pt idx="14" formatCode="0.000">
                  <c:v>1.093228118022545</c:v>
                </c:pt>
                <c:pt idx="15" formatCode="0.000">
                  <c:v>1.241352593718266</c:v>
                </c:pt>
                <c:pt idx="16" formatCode="0.000">
                  <c:v>1.402021729713186</c:v>
                </c:pt>
                <c:pt idx="17" formatCode="0.000">
                  <c:v>1.491127488642421</c:v>
                </c:pt>
                <c:pt idx="18" formatCode="0.000">
                  <c:v>1.50605051348936</c:v>
                </c:pt>
                <c:pt idx="19" formatCode="0.000">
                  <c:v>1.473522055615266</c:v>
                </c:pt>
                <c:pt idx="20" formatCode="0.000">
                  <c:v>1.456938220180853</c:v>
                </c:pt>
                <c:pt idx="21" formatCode="0.000">
                  <c:v>1.413362483728519</c:v>
                </c:pt>
                <c:pt idx="22" formatCode="0.000">
                  <c:v>1.385054446558123</c:v>
                </c:pt>
                <c:pt idx="23" formatCode="0.000">
                  <c:v>1.315143089324895</c:v>
                </c:pt>
                <c:pt idx="24" formatCode="0.000">
                  <c:v>1.257858827770176</c:v>
                </c:pt>
                <c:pt idx="25" formatCode="0.000">
                  <c:v>1.224715392484034</c:v>
                </c:pt>
                <c:pt idx="26" formatCode="0.000">
                  <c:v>1.196273773774757</c:v>
                </c:pt>
                <c:pt idx="27" formatCode="0.000">
                  <c:v>1.162511175969173</c:v>
                </c:pt>
                <c:pt idx="28" formatCode="0.000">
                  <c:v>1.135424776191313</c:v>
                </c:pt>
                <c:pt idx="29" formatCode="0.000">
                  <c:v>1.110758978704496</c:v>
                </c:pt>
                <c:pt idx="30" formatCode="0.000">
                  <c:v>1.095617905694989</c:v>
                </c:pt>
                <c:pt idx="31" formatCode="0.000">
                  <c:v>1.081730763883987</c:v>
                </c:pt>
                <c:pt idx="32" formatCode="0.000">
                  <c:v>1.072948543764853</c:v>
                </c:pt>
                <c:pt idx="33" formatCode="0.000">
                  <c:v>1.063835641939502</c:v>
                </c:pt>
                <c:pt idx="34" formatCode="0.000">
                  <c:v>1.048567124152554</c:v>
                </c:pt>
              </c:numCache>
            </c:numRef>
          </c:yVal>
          <c:smooth val="0"/>
        </c:ser>
        <c:ser>
          <c:idx val="2"/>
          <c:order val="1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'C1R200'!$C$5:$C$39</c:f>
              <c:numCache>
                <c:formatCode>0.0</c:formatCode>
                <c:ptCount val="35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  <c:pt idx="6">
                  <c:v>1364.959176131693</c:v>
                </c:pt>
                <c:pt idx="7" formatCode="0">
                  <c:v>1535.610489074691</c:v>
                </c:pt>
                <c:pt idx="8" formatCode="0">
                  <c:v>1972.291867923672</c:v>
                </c:pt>
                <c:pt idx="9" formatCode="0">
                  <c:v>2149.477693586136</c:v>
                </c:pt>
                <c:pt idx="10" formatCode="0">
                  <c:v>2337.973252801524</c:v>
                </c:pt>
                <c:pt idx="11" formatCode="0">
                  <c:v>2420.282980325576</c:v>
                </c:pt>
                <c:pt idx="12" formatCode="0">
                  <c:v>2582.38916125081</c:v>
                </c:pt>
                <c:pt idx="13" formatCode="0">
                  <c:v>2804.813921124967</c:v>
                </c:pt>
                <c:pt idx="14" formatCode="0">
                  <c:v>2923.566123430662</c:v>
                </c:pt>
                <c:pt idx="15" formatCode="0">
                  <c:v>3125.884690321844</c:v>
                </c:pt>
                <c:pt idx="16" formatCode="0">
                  <c:v>3413.654577390669</c:v>
                </c:pt>
                <c:pt idx="17" formatCode="0">
                  <c:v>3726.557205688213</c:v>
                </c:pt>
                <c:pt idx="18" formatCode="0">
                  <c:v>4059.566026968731</c:v>
                </c:pt>
                <c:pt idx="19" formatCode="0">
                  <c:v>4415.822633885813</c:v>
                </c:pt>
                <c:pt idx="20" formatCode="0">
                  <c:v>4540.858021498686</c:v>
                </c:pt>
                <c:pt idx="21" formatCode="0">
                  <c:v>4845.592508896897</c:v>
                </c:pt>
                <c:pt idx="22" formatCode="0">
                  <c:v>5044.76948313449</c:v>
                </c:pt>
                <c:pt idx="23" formatCode="0">
                  <c:v>5594.548197512703</c:v>
                </c:pt>
                <c:pt idx="24" formatCode="0">
                  <c:v>6165.06142340461</c:v>
                </c:pt>
                <c:pt idx="25" formatCode="0">
                  <c:v>6580.379972209181</c:v>
                </c:pt>
                <c:pt idx="26" formatCode="0">
                  <c:v>7013.291439873854</c:v>
                </c:pt>
                <c:pt idx="27" formatCode="0">
                  <c:v>7664.229437697658</c:v>
                </c:pt>
                <c:pt idx="28" formatCode="0">
                  <c:v>8352.23822883382</c:v>
                </c:pt>
                <c:pt idx="29" formatCode="0">
                  <c:v>9187.27355615799</c:v>
                </c:pt>
                <c:pt idx="30" formatCode="0">
                  <c:v>9853.919517249745</c:v>
                </c:pt>
                <c:pt idx="31" formatCode="0">
                  <c:v>10622.98139884853</c:v>
                </c:pt>
                <c:pt idx="32" formatCode="0">
                  <c:v>11219.88400303059</c:v>
                </c:pt>
                <c:pt idx="33" formatCode="0">
                  <c:v>11966.32641752352</c:v>
                </c:pt>
                <c:pt idx="34" formatCode="0">
                  <c:v>13664.04308752345</c:v>
                </c:pt>
              </c:numCache>
            </c:numRef>
          </c:xVal>
          <c:yVal>
            <c:numRef>
              <c:f>'C1R200'!$K$5:$K$39</c:f>
              <c:numCache>
                <c:formatCode>0.0000</c:formatCode>
                <c:ptCount val="35"/>
                <c:pt idx="0">
                  <c:v>0.00911849902704337</c:v>
                </c:pt>
                <c:pt idx="1">
                  <c:v>0.0189175224871354</c:v>
                </c:pt>
                <c:pt idx="2">
                  <c:v>0.0293694966364857</c:v>
                </c:pt>
                <c:pt idx="3">
                  <c:v>0.0480172675710109</c:v>
                </c:pt>
                <c:pt idx="4">
                  <c:v>0.074359474194769</c:v>
                </c:pt>
                <c:pt idx="5">
                  <c:v>0.116635409857537</c:v>
                </c:pt>
                <c:pt idx="6">
                  <c:v>0.178069712846743</c:v>
                </c:pt>
                <c:pt idx="7">
                  <c:v>0.231700001127332</c:v>
                </c:pt>
                <c:pt idx="8" formatCode="0.000">
                  <c:v>0.4150171224239</c:v>
                </c:pt>
                <c:pt idx="9" formatCode="0.000">
                  <c:v>0.510605068802793</c:v>
                </c:pt>
                <c:pt idx="10" formatCode="0.000">
                  <c:v>0.626001947432394</c:v>
                </c:pt>
                <c:pt idx="11" formatCode="0.000">
                  <c:v>0.680447039713581</c:v>
                </c:pt>
                <c:pt idx="12" formatCode="0.000">
                  <c:v>0.793388939478212</c:v>
                </c:pt>
                <c:pt idx="13" formatCode="0.000">
                  <c:v>0.954572990744894</c:v>
                </c:pt>
                <c:pt idx="14" formatCode="0.000">
                  <c:v>1.039272728547416</c:v>
                </c:pt>
                <c:pt idx="15" formatCode="0.000">
                  <c:v>1.172491856239149</c:v>
                </c:pt>
                <c:pt idx="16" formatCode="0.000">
                  <c:v>1.31893824473305</c:v>
                </c:pt>
                <c:pt idx="17" formatCode="0.000">
                  <c:v>1.406712167004395</c:v>
                </c:pt>
                <c:pt idx="18" formatCode="0.000">
                  <c:v>1.431852676881241</c:v>
                </c:pt>
                <c:pt idx="19" formatCode="0.000">
                  <c:v>1.413983523086014</c:v>
                </c:pt>
                <c:pt idx="20" formatCode="0.000">
                  <c:v>1.402279947908735</c:v>
                </c:pt>
                <c:pt idx="21" formatCode="0.000">
                  <c:v>1.369148145569507</c:v>
                </c:pt>
                <c:pt idx="22" formatCode="0.000">
                  <c:v>1.34648155996967</c:v>
                </c:pt>
                <c:pt idx="23" formatCode="0.000">
                  <c:v>1.288034848830212</c:v>
                </c:pt>
                <c:pt idx="24" formatCode="0.000">
                  <c:v>1.238208343093248</c:v>
                </c:pt>
                <c:pt idx="25" formatCode="0.000">
                  <c:v>1.20874832898941</c:v>
                </c:pt>
                <c:pt idx="26" formatCode="0.000">
                  <c:v>1.183145145168545</c:v>
                </c:pt>
                <c:pt idx="27" formatCode="0.000">
                  <c:v>1.152400198424247</c:v>
                </c:pt>
                <c:pt idx="28" formatCode="0.000">
                  <c:v>1.127480376731041</c:v>
                </c:pt>
                <c:pt idx="29" formatCode="0.000">
                  <c:v>1.104604686847213</c:v>
                </c:pt>
                <c:pt idx="30" formatCode="0.000">
                  <c:v>1.090480857670128</c:v>
                </c:pt>
                <c:pt idx="31" formatCode="0.000">
                  <c:v>1.077474489192539</c:v>
                </c:pt>
                <c:pt idx="32" formatCode="0.000">
                  <c:v>1.069224256124692</c:v>
                </c:pt>
                <c:pt idx="33" formatCode="0.000">
                  <c:v>1.060643400962435</c:v>
                </c:pt>
                <c:pt idx="34" formatCode="0.000">
                  <c:v>1.046221918999379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1FB714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</c:dPt>
          <c:dPt>
            <c:idx val="12"/>
            <c:marker>
              <c:symbol val="diamond"/>
              <c:size val="5"/>
              <c:spPr>
                <a:solidFill>
                  <a:srgbClr val="DD0806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</c:dPt>
          <c:xVal>
            <c:numRef>
              <c:f>'C1R200'!$C$11:$C$39</c:f>
              <c:numCache>
                <c:formatCode>0</c:formatCode>
                <c:ptCount val="29"/>
                <c:pt idx="0" formatCode="0.0">
                  <c:v>1364.959176131693</c:v>
                </c:pt>
                <c:pt idx="1">
                  <c:v>1535.610489074691</c:v>
                </c:pt>
                <c:pt idx="2">
                  <c:v>1972.291867923672</c:v>
                </c:pt>
                <c:pt idx="3">
                  <c:v>2149.477693586136</c:v>
                </c:pt>
                <c:pt idx="4">
                  <c:v>2337.973252801524</c:v>
                </c:pt>
                <c:pt idx="5">
                  <c:v>2420.282980325576</c:v>
                </c:pt>
                <c:pt idx="6">
                  <c:v>2582.38916125081</c:v>
                </c:pt>
                <c:pt idx="7">
                  <c:v>2804.813921124967</c:v>
                </c:pt>
                <c:pt idx="8">
                  <c:v>2923.566123430662</c:v>
                </c:pt>
                <c:pt idx="9">
                  <c:v>3125.884690321844</c:v>
                </c:pt>
                <c:pt idx="10">
                  <c:v>3413.654577390669</c:v>
                </c:pt>
                <c:pt idx="11">
                  <c:v>3726.557205688213</c:v>
                </c:pt>
                <c:pt idx="12">
                  <c:v>4059.566026968731</c:v>
                </c:pt>
                <c:pt idx="13">
                  <c:v>4415.822633885813</c:v>
                </c:pt>
                <c:pt idx="14">
                  <c:v>4540.858021498686</c:v>
                </c:pt>
                <c:pt idx="15">
                  <c:v>4845.592508896897</c:v>
                </c:pt>
                <c:pt idx="16">
                  <c:v>5044.76948313449</c:v>
                </c:pt>
                <c:pt idx="17">
                  <c:v>5594.548197512703</c:v>
                </c:pt>
                <c:pt idx="18">
                  <c:v>6165.06142340461</c:v>
                </c:pt>
                <c:pt idx="19">
                  <c:v>6580.379972209181</c:v>
                </c:pt>
                <c:pt idx="20">
                  <c:v>7013.291439873854</c:v>
                </c:pt>
                <c:pt idx="21">
                  <c:v>7664.229437697658</c:v>
                </c:pt>
                <c:pt idx="22">
                  <c:v>8352.23822883382</c:v>
                </c:pt>
                <c:pt idx="23">
                  <c:v>9187.27355615799</c:v>
                </c:pt>
                <c:pt idx="24">
                  <c:v>9853.919517249745</c:v>
                </c:pt>
                <c:pt idx="25">
                  <c:v>10622.98139884853</c:v>
                </c:pt>
                <c:pt idx="26">
                  <c:v>11219.88400303059</c:v>
                </c:pt>
                <c:pt idx="27">
                  <c:v>11966.32641752352</c:v>
                </c:pt>
                <c:pt idx="28">
                  <c:v>13664.04308752345</c:v>
                </c:pt>
              </c:numCache>
            </c:numRef>
          </c:xVal>
          <c:yVal>
            <c:numRef>
              <c:f>'C1R200'!$I$11:$I$39</c:f>
              <c:numCache>
                <c:formatCode>0.0000</c:formatCode>
                <c:ptCount val="29"/>
                <c:pt idx="0">
                  <c:v>0.177888293802601</c:v>
                </c:pt>
                <c:pt idx="1">
                  <c:v>0.23213595983005</c:v>
                </c:pt>
                <c:pt idx="2" formatCode="0.000">
                  <c:v>0.4164</c:v>
                </c:pt>
                <c:pt idx="3" formatCode="0.000">
                  <c:v>0.512632436837816</c:v>
                </c:pt>
                <c:pt idx="4" formatCode="0.000">
                  <c:v>0.628333333333333</c:v>
                </c:pt>
                <c:pt idx="5" formatCode="0.000">
                  <c:v>0.682947368421053</c:v>
                </c:pt>
                <c:pt idx="6" formatCode="0.000">
                  <c:v>0.796989247311828</c:v>
                </c:pt>
                <c:pt idx="7" formatCode="0.000">
                  <c:v>0.94606542882405</c:v>
                </c:pt>
                <c:pt idx="8" formatCode="0.000">
                  <c:v>1.030465949820788</c:v>
                </c:pt>
                <c:pt idx="9" formatCode="0.000">
                  <c:v>1.161731207289294</c:v>
                </c:pt>
                <c:pt idx="10" formatCode="0.000">
                  <c:v>1.305747126436782</c:v>
                </c:pt>
                <c:pt idx="11" formatCode="0.000">
                  <c:v>1.389521640091116</c:v>
                </c:pt>
                <c:pt idx="12" formatCode="0.000">
                  <c:v>1.412026726057906</c:v>
                </c:pt>
                <c:pt idx="13" formatCode="0.000">
                  <c:v>1.395147313691508</c:v>
                </c:pt>
                <c:pt idx="14" formatCode="0.000">
                  <c:v>1.381974248927039</c:v>
                </c:pt>
                <c:pt idx="15" formatCode="0.000">
                  <c:v>1.352941176470588</c:v>
                </c:pt>
                <c:pt idx="16" formatCode="0.000">
                  <c:v>1.32835201328352</c:v>
                </c:pt>
                <c:pt idx="17" formatCode="0.000">
                  <c:v>1.269199676637025</c:v>
                </c:pt>
                <c:pt idx="18" formatCode="0.000">
                  <c:v>1.220768925881887</c:v>
                </c:pt>
                <c:pt idx="19" formatCode="0.000">
                  <c:v>1.192624558650451</c:v>
                </c:pt>
                <c:pt idx="20" formatCode="0.000">
                  <c:v>1.166861143523921</c:v>
                </c:pt>
                <c:pt idx="21" formatCode="0.000">
                  <c:v>1.135926068540624</c:v>
                </c:pt>
                <c:pt idx="22" formatCode="0.000">
                  <c:v>1.112385321100917</c:v>
                </c:pt>
                <c:pt idx="23" formatCode="0.000">
                  <c:v>1.090011393847322</c:v>
                </c:pt>
                <c:pt idx="24" formatCode="0.000">
                  <c:v>1.074130105900151</c:v>
                </c:pt>
                <c:pt idx="25" formatCode="0.000">
                  <c:v>1.062947606483226</c:v>
                </c:pt>
                <c:pt idx="26" formatCode="0.000">
                  <c:v>1.053027453930049</c:v>
                </c:pt>
                <c:pt idx="27" formatCode="0.000">
                  <c:v>1.042760690172543</c:v>
                </c:pt>
                <c:pt idx="28" formatCode="0.000">
                  <c:v>1.027653213751868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5000.0"/>
            <c:dispRSqr val="0"/>
            <c:dispEq val="1"/>
            <c:trendlineLbl>
              <c:layout>
                <c:manualLayout>
                  <c:x val="-0.0480762930362478"/>
                  <c:y val="0.0604228101366504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'C1R200'!$C$5:$C$10</c:f>
              <c:numCache>
                <c:formatCode>0.0</c:formatCode>
                <c:ptCount val="6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</c:numCache>
            </c:numRef>
          </c:xVal>
          <c:yVal>
            <c:numRef>
              <c:f>'C1R200'!$I$5:$I$10</c:f>
              <c:numCache>
                <c:formatCode>0.0000</c:formatCode>
                <c:ptCount val="6"/>
                <c:pt idx="0">
                  <c:v>0.00852167469433123</c:v>
                </c:pt>
                <c:pt idx="1">
                  <c:v>0.0182088442958008</c:v>
                </c:pt>
                <c:pt idx="2">
                  <c:v>0.0283370618941089</c:v>
                </c:pt>
                <c:pt idx="3">
                  <c:v>0.0471380471380471</c:v>
                </c:pt>
                <c:pt idx="4">
                  <c:v>0.0732531930879038</c:v>
                </c:pt>
                <c:pt idx="5">
                  <c:v>0.11577752553916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348984"/>
        <c:axId val="2075357240"/>
      </c:scatterChart>
      <c:valAx>
        <c:axId val="207534898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82222483844664"/>
              <c:y val="0.942105061398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357240"/>
        <c:crosses val="autoZero"/>
        <c:crossBetween val="midCat"/>
      </c:valAx>
      <c:valAx>
        <c:axId val="2075357240"/>
        <c:scaling>
          <c:logBase val="10.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889045621227"/>
              <c:y val="0.4596490243692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34898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64532648285"/>
          <c:y val="0.060344933424208"/>
          <c:w val="0.801340814150592"/>
          <c:h val="0.781610566256409"/>
        </c:manualLayout>
      </c:layout>
      <c:scatterChart>
        <c:scatterStyle val="lineMarker"/>
        <c:varyColors val="0"/>
        <c:ser>
          <c:idx val="2"/>
          <c:order val="0"/>
          <c:tx>
            <c:v>FL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'C1R200'!$C$5:$C$39</c:f>
              <c:numCache>
                <c:formatCode>0.0</c:formatCode>
                <c:ptCount val="35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  <c:pt idx="6">
                  <c:v>1364.959176131693</c:v>
                </c:pt>
                <c:pt idx="7" formatCode="0">
                  <c:v>1535.610489074691</c:v>
                </c:pt>
                <c:pt idx="8" formatCode="0">
                  <c:v>1972.291867923672</c:v>
                </c:pt>
                <c:pt idx="9" formatCode="0">
                  <c:v>2149.477693586136</c:v>
                </c:pt>
                <c:pt idx="10" formatCode="0">
                  <c:v>2337.973252801524</c:v>
                </c:pt>
                <c:pt idx="11" formatCode="0">
                  <c:v>2420.282980325576</c:v>
                </c:pt>
                <c:pt idx="12" formatCode="0">
                  <c:v>2582.38916125081</c:v>
                </c:pt>
                <c:pt idx="13" formatCode="0">
                  <c:v>2804.813921124967</c:v>
                </c:pt>
                <c:pt idx="14" formatCode="0">
                  <c:v>2923.566123430662</c:v>
                </c:pt>
                <c:pt idx="15" formatCode="0">
                  <c:v>3125.884690321844</c:v>
                </c:pt>
                <c:pt idx="16" formatCode="0">
                  <c:v>3413.654577390669</c:v>
                </c:pt>
                <c:pt idx="17" formatCode="0">
                  <c:v>3726.557205688213</c:v>
                </c:pt>
                <c:pt idx="18" formatCode="0">
                  <c:v>4059.566026968731</c:v>
                </c:pt>
                <c:pt idx="19" formatCode="0">
                  <c:v>4415.822633885813</c:v>
                </c:pt>
                <c:pt idx="20" formatCode="0">
                  <c:v>4540.858021498686</c:v>
                </c:pt>
                <c:pt idx="21" formatCode="0">
                  <c:v>4845.592508896897</c:v>
                </c:pt>
                <c:pt idx="22" formatCode="0">
                  <c:v>5044.76948313449</c:v>
                </c:pt>
                <c:pt idx="23" formatCode="0">
                  <c:v>5594.548197512703</c:v>
                </c:pt>
                <c:pt idx="24" formatCode="0">
                  <c:v>6165.06142340461</c:v>
                </c:pt>
                <c:pt idx="25" formatCode="0">
                  <c:v>6580.379972209181</c:v>
                </c:pt>
                <c:pt idx="26" formatCode="0">
                  <c:v>7013.291439873854</c:v>
                </c:pt>
                <c:pt idx="27" formatCode="0">
                  <c:v>7664.229437697658</c:v>
                </c:pt>
                <c:pt idx="28" formatCode="0">
                  <c:v>8352.23822883382</c:v>
                </c:pt>
                <c:pt idx="29" formatCode="0">
                  <c:v>9187.27355615799</c:v>
                </c:pt>
                <c:pt idx="30" formatCode="0">
                  <c:v>9853.919517249745</c:v>
                </c:pt>
                <c:pt idx="31" formatCode="0">
                  <c:v>10622.98139884853</c:v>
                </c:pt>
                <c:pt idx="32" formatCode="0">
                  <c:v>11219.88400303059</c:v>
                </c:pt>
                <c:pt idx="33" formatCode="0">
                  <c:v>11966.32641752352</c:v>
                </c:pt>
                <c:pt idx="34" formatCode="0">
                  <c:v>13664.04308752345</c:v>
                </c:pt>
              </c:numCache>
            </c:numRef>
          </c:xVal>
          <c:yVal>
            <c:numRef>
              <c:f>'C1R200'!$U$5:$U$39</c:f>
              <c:numCache>
                <c:formatCode>0.00</c:formatCode>
                <c:ptCount val="35"/>
                <c:pt idx="0">
                  <c:v>3.077366565470841</c:v>
                </c:pt>
                <c:pt idx="1">
                  <c:v>3.045900094193866</c:v>
                </c:pt>
                <c:pt idx="2">
                  <c:v>3.02060710647458</c:v>
                </c:pt>
                <c:pt idx="3" formatCode="0.000">
                  <c:v>2.984480951477511</c:v>
                </c:pt>
                <c:pt idx="4" formatCode="0.000">
                  <c:v>2.942945846083589</c:v>
                </c:pt>
                <c:pt idx="5" formatCode="0.000">
                  <c:v>2.887373907889733</c:v>
                </c:pt>
                <c:pt idx="6" formatCode="0.000">
                  <c:v>2.818348341279745</c:v>
                </c:pt>
                <c:pt idx="7" formatCode="0.000">
                  <c:v>2.76396065341413</c:v>
                </c:pt>
                <c:pt idx="8" formatCode="0.000">
                  <c:v>2.595057074517464</c:v>
                </c:pt>
                <c:pt idx="9" formatCode="0.000">
                  <c:v>2.510621090658645</c:v>
                </c:pt>
                <c:pt idx="10" formatCode="0.000">
                  <c:v>2.408176326865877</c:v>
                </c:pt>
                <c:pt idx="11" formatCode="0.000">
                  <c:v>2.358965738820098</c:v>
                </c:pt>
                <c:pt idx="12" formatCode="0.000">
                  <c:v>2.253679890562616</c:v>
                </c:pt>
                <c:pt idx="13" formatCode="0.000">
                  <c:v>2.091467821645536</c:v>
                </c:pt>
                <c:pt idx="14" formatCode="0.000">
                  <c:v>1.99745639329852</c:v>
                </c:pt>
                <c:pt idx="15" formatCode="0.000">
                  <c:v>1.829218246010561</c:v>
                </c:pt>
                <c:pt idx="16" formatCode="0.000">
                  <c:v>1.586400335843351</c:v>
                </c:pt>
                <c:pt idx="17" formatCode="0.000">
                  <c:v>1.342858842580458</c:v>
                </c:pt>
                <c:pt idx="18" formatCode="0.000">
                  <c:v>1.127109026624651</c:v>
                </c:pt>
                <c:pt idx="19" formatCode="0.000">
                  <c:v>0.948214807741042</c:v>
                </c:pt>
                <c:pt idx="20" formatCode="0.000">
                  <c:v>0.896450125959172</c:v>
                </c:pt>
                <c:pt idx="21" formatCode="0.000">
                  <c:v>0.789638161498694</c:v>
                </c:pt>
                <c:pt idx="22" formatCode="0.000">
                  <c:v>0.732057729563861</c:v>
                </c:pt>
                <c:pt idx="23" formatCode="0.000">
                  <c:v>0.609301732891267</c:v>
                </c:pt>
                <c:pt idx="24" formatCode="0.000">
                  <c:v>0.5198086303737</c:v>
                </c:pt>
                <c:pt idx="25" formatCode="0.000">
                  <c:v>0.470242174591287</c:v>
                </c:pt>
                <c:pt idx="26" formatCode="0.000">
                  <c:v>0.428229169972102</c:v>
                </c:pt>
                <c:pt idx="27" formatCode="0.000">
                  <c:v>0.378220238535091</c:v>
                </c:pt>
                <c:pt idx="28" formatCode="0.000">
                  <c:v>0.337314217003107</c:v>
                </c:pt>
                <c:pt idx="29" formatCode="0.000">
                  <c:v>0.298761911866546</c:v>
                </c:pt>
                <c:pt idx="30" formatCode="0.000">
                  <c:v>0.274103148580918</c:v>
                </c:pt>
                <c:pt idx="31" formatCode="0.000">
                  <c:v>0.250516813917629</c:v>
                </c:pt>
                <c:pt idx="32" formatCode="0.000">
                  <c:v>0.234966551579806</c:v>
                </c:pt>
                <c:pt idx="33" formatCode="0.000">
                  <c:v>0.218160487754098</c:v>
                </c:pt>
                <c:pt idx="34" formatCode="0.000">
                  <c:v>0.187926606568109</c:v>
                </c:pt>
              </c:numCache>
            </c:numRef>
          </c:yVal>
          <c:smooth val="0"/>
        </c:ser>
        <c:ser>
          <c:idx val="1"/>
          <c:order val="1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'C1R200'!$C$5:$C$39</c:f>
              <c:numCache>
                <c:formatCode>0.0</c:formatCode>
                <c:ptCount val="35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  <c:pt idx="6">
                  <c:v>1364.959176131693</c:v>
                </c:pt>
                <c:pt idx="7" formatCode="0">
                  <c:v>1535.610489074691</c:v>
                </c:pt>
                <c:pt idx="8" formatCode="0">
                  <c:v>1972.291867923672</c:v>
                </c:pt>
                <c:pt idx="9" formatCode="0">
                  <c:v>2149.477693586136</c:v>
                </c:pt>
                <c:pt idx="10" formatCode="0">
                  <c:v>2337.973252801524</c:v>
                </c:pt>
                <c:pt idx="11" formatCode="0">
                  <c:v>2420.282980325576</c:v>
                </c:pt>
                <c:pt idx="12" formatCode="0">
                  <c:v>2582.38916125081</c:v>
                </c:pt>
                <c:pt idx="13" formatCode="0">
                  <c:v>2804.813921124967</c:v>
                </c:pt>
                <c:pt idx="14" formatCode="0">
                  <c:v>2923.566123430662</c:v>
                </c:pt>
                <c:pt idx="15" formatCode="0">
                  <c:v>3125.884690321844</c:v>
                </c:pt>
                <c:pt idx="16" formatCode="0">
                  <c:v>3413.654577390669</c:v>
                </c:pt>
                <c:pt idx="17" formatCode="0">
                  <c:v>3726.557205688213</c:v>
                </c:pt>
                <c:pt idx="18" formatCode="0">
                  <c:v>4059.566026968731</c:v>
                </c:pt>
                <c:pt idx="19" formatCode="0">
                  <c:v>4415.822633885813</c:v>
                </c:pt>
                <c:pt idx="20" formatCode="0">
                  <c:v>4540.858021498686</c:v>
                </c:pt>
                <c:pt idx="21" formatCode="0">
                  <c:v>4845.592508896897</c:v>
                </c:pt>
                <c:pt idx="22" formatCode="0">
                  <c:v>5044.76948313449</c:v>
                </c:pt>
                <c:pt idx="23" formatCode="0">
                  <c:v>5594.548197512703</c:v>
                </c:pt>
                <c:pt idx="24" formatCode="0">
                  <c:v>6165.06142340461</c:v>
                </c:pt>
                <c:pt idx="25" formatCode="0">
                  <c:v>6580.379972209181</c:v>
                </c:pt>
                <c:pt idx="26" formatCode="0">
                  <c:v>7013.291439873854</c:v>
                </c:pt>
                <c:pt idx="27" formatCode="0">
                  <c:v>7664.229437697658</c:v>
                </c:pt>
                <c:pt idx="28" formatCode="0">
                  <c:v>8352.23822883382</c:v>
                </c:pt>
                <c:pt idx="29" formatCode="0">
                  <c:v>9187.27355615799</c:v>
                </c:pt>
                <c:pt idx="30" formatCode="0">
                  <c:v>9853.919517249745</c:v>
                </c:pt>
                <c:pt idx="31" formatCode="0">
                  <c:v>10622.98139884853</c:v>
                </c:pt>
                <c:pt idx="32" formatCode="0">
                  <c:v>11219.88400303059</c:v>
                </c:pt>
                <c:pt idx="33" formatCode="0">
                  <c:v>11966.32641752352</c:v>
                </c:pt>
                <c:pt idx="34" formatCode="0">
                  <c:v>13664.04308752345</c:v>
                </c:pt>
              </c:numCache>
            </c:numRef>
          </c:xVal>
          <c:yVal>
            <c:numRef>
              <c:f>'C1R200'!$S$5:$S$39</c:f>
              <c:numCache>
                <c:formatCode>0.00</c:formatCode>
                <c:ptCount val="35"/>
                <c:pt idx="0">
                  <c:v>2.605167410638471</c:v>
                </c:pt>
                <c:pt idx="1">
                  <c:v>2.710223035611606</c:v>
                </c:pt>
                <c:pt idx="2">
                  <c:v>2.746558984761677</c:v>
                </c:pt>
                <c:pt idx="3" formatCode="0.000">
                  <c:v>2.76444947165983</c:v>
                </c:pt>
                <c:pt idx="4" formatCode="0.000">
                  <c:v>2.760019359886521</c:v>
                </c:pt>
                <c:pt idx="5" formatCode="0.000">
                  <c:v>2.733715022274187</c:v>
                </c:pt>
                <c:pt idx="6" formatCode="0.000">
                  <c:v>2.685296774755203</c:v>
                </c:pt>
                <c:pt idx="7" formatCode="0.000">
                  <c:v>2.640874146014433</c:v>
                </c:pt>
                <c:pt idx="8" formatCode="0.000">
                  <c:v>2.488098398603989</c:v>
                </c:pt>
                <c:pt idx="9" formatCode="0.000">
                  <c:v>2.408260381726091</c:v>
                </c:pt>
                <c:pt idx="10" formatCode="0.000">
                  <c:v>2.310523369516355</c:v>
                </c:pt>
                <c:pt idx="11" formatCode="0.000">
                  <c:v>2.263501041768644</c:v>
                </c:pt>
                <c:pt idx="12" formatCode="0.000">
                  <c:v>2.163093910359372</c:v>
                </c:pt>
                <c:pt idx="13" formatCode="0.000">
                  <c:v>2.009481650181196</c:v>
                </c:pt>
                <c:pt idx="14" formatCode="0.000">
                  <c:v>1.92118136962407</c:v>
                </c:pt>
                <c:pt idx="15" formatCode="0.000">
                  <c:v>1.764377710258591</c:v>
                </c:pt>
                <c:pt idx="16" formatCode="0.000">
                  <c:v>1.539764681444731</c:v>
                </c:pt>
                <c:pt idx="17" formatCode="0.000">
                  <c:v>1.314299196612663</c:v>
                </c:pt>
                <c:pt idx="18" formatCode="0.000">
                  <c:v>1.112295508112791</c:v>
                </c:pt>
                <c:pt idx="19" formatCode="0.000">
                  <c:v>0.942013086339931</c:v>
                </c:pt>
                <c:pt idx="20" formatCode="0.000">
                  <c:v>0.892172822743864</c:v>
                </c:pt>
                <c:pt idx="21" formatCode="0.000">
                  <c:v>0.788479122614828</c:v>
                </c:pt>
                <c:pt idx="22" formatCode="0.000">
                  <c:v>0.732104569560647</c:v>
                </c:pt>
                <c:pt idx="23" formatCode="0.000">
                  <c:v>0.610871245279288</c:v>
                </c:pt>
                <c:pt idx="24" formatCode="0.000">
                  <c:v>0.521699012469255</c:v>
                </c:pt>
                <c:pt idx="25" formatCode="0.000">
                  <c:v>0.472081808834655</c:v>
                </c:pt>
                <c:pt idx="26" formatCode="0.000">
                  <c:v>0.429927667279351</c:v>
                </c:pt>
                <c:pt idx="27" formatCode="0.000">
                  <c:v>0.379665349114998</c:v>
                </c:pt>
                <c:pt idx="28" formatCode="0.000">
                  <c:v>0.338509288693652</c:v>
                </c:pt>
                <c:pt idx="29" formatCode="0.000">
                  <c:v>0.299707830553647</c:v>
                </c:pt>
                <c:pt idx="30" formatCode="0.000">
                  <c:v>0.274891590613817</c:v>
                </c:pt>
                <c:pt idx="31" formatCode="0.000">
                  <c:v>0.251161023786468</c:v>
                </c:pt>
                <c:pt idx="32" formatCode="0.000">
                  <c:v>0.235520890157546</c:v>
                </c:pt>
                <c:pt idx="33" formatCode="0.000">
                  <c:v>0.21862361926049</c:v>
                </c:pt>
                <c:pt idx="34" formatCode="0.000">
                  <c:v>0.188244214247605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6"/>
            <c:marker>
              <c:symbol val="diamond"/>
              <c:size val="5"/>
              <c:spPr>
                <a:solidFill>
                  <a:srgbClr val="006411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dPt>
            <c:idx val="18"/>
            <c:marker>
              <c:symbol val="diamond"/>
              <c:size val="5"/>
              <c:spPr>
                <a:solidFill>
                  <a:srgbClr val="DD0806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'C1R200'!$R$5:$R$39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0.0872664625997165</c:v>
                  </c:pt>
                  <c:pt idx="2">
                    <c:v>0.0872664625997165</c:v>
                  </c:pt>
                  <c:pt idx="3">
                    <c:v>0.0523598775598299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0.0349065850398866</c:v>
                  </c:pt>
                  <c:pt idx="7">
                    <c:v>0.0349065850398866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0.0523598775598299</c:v>
                  </c:pt>
                  <c:pt idx="24">
                    <c:v>0.0523598775598299</c:v>
                  </c:pt>
                  <c:pt idx="25">
                    <c:v>0.0523598775598299</c:v>
                  </c:pt>
                  <c:pt idx="26">
                    <c:v>0.0523598775598299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plus>
            <c:minus>
              <c:numRef>
                <c:f>'C1R200'!$R$5:$R$39</c:f>
                <c:numCache>
                  <c:formatCode>General</c:formatCode>
                  <c:ptCount val="35"/>
                  <c:pt idx="0">
                    <c:v>0.349065850398866</c:v>
                  </c:pt>
                  <c:pt idx="1">
                    <c:v>0.0872664625997165</c:v>
                  </c:pt>
                  <c:pt idx="2">
                    <c:v>0.0872664625997165</c:v>
                  </c:pt>
                  <c:pt idx="3">
                    <c:v>0.0523598775598299</c:v>
                  </c:pt>
                  <c:pt idx="4">
                    <c:v>0.0523598775598299</c:v>
                  </c:pt>
                  <c:pt idx="5">
                    <c:v>0.0523598775598299</c:v>
                  </c:pt>
                  <c:pt idx="6">
                    <c:v>0.0349065850398866</c:v>
                  </c:pt>
                  <c:pt idx="7">
                    <c:v>0.0349065850398866</c:v>
                  </c:pt>
                  <c:pt idx="8">
                    <c:v>0.0349065850398866</c:v>
                  </c:pt>
                  <c:pt idx="9">
                    <c:v>0.0349065850398866</c:v>
                  </c:pt>
                  <c:pt idx="10">
                    <c:v>0.0349065850398866</c:v>
                  </c:pt>
                  <c:pt idx="11">
                    <c:v>0.0349065850398866</c:v>
                  </c:pt>
                  <c:pt idx="12">
                    <c:v>0.0349065850398866</c:v>
                  </c:pt>
                  <c:pt idx="13">
                    <c:v>0.0349065850398866</c:v>
                  </c:pt>
                  <c:pt idx="14">
                    <c:v>0.0349065850398866</c:v>
                  </c:pt>
                  <c:pt idx="15">
                    <c:v>0.0349065850398866</c:v>
                  </c:pt>
                  <c:pt idx="16">
                    <c:v>0.0349065850398866</c:v>
                  </c:pt>
                  <c:pt idx="17">
                    <c:v>0.0349065850398866</c:v>
                  </c:pt>
                  <c:pt idx="18">
                    <c:v>0.0349065850398866</c:v>
                  </c:pt>
                  <c:pt idx="19">
                    <c:v>0.0349065850398866</c:v>
                  </c:pt>
                  <c:pt idx="20">
                    <c:v>0.0349065850398866</c:v>
                  </c:pt>
                  <c:pt idx="21">
                    <c:v>0.0349065850398866</c:v>
                  </c:pt>
                  <c:pt idx="22">
                    <c:v>0.0349065850398866</c:v>
                  </c:pt>
                  <c:pt idx="23">
                    <c:v>0.0523598775598299</c:v>
                  </c:pt>
                  <c:pt idx="24">
                    <c:v>0.0523598775598299</c:v>
                  </c:pt>
                  <c:pt idx="25">
                    <c:v>0.0523598775598299</c:v>
                  </c:pt>
                  <c:pt idx="26">
                    <c:v>0.0523598775598299</c:v>
                  </c:pt>
                  <c:pt idx="27">
                    <c:v>0.0349065850398866</c:v>
                  </c:pt>
                  <c:pt idx="28">
                    <c:v>0.0349065850398866</c:v>
                  </c:pt>
                  <c:pt idx="29">
                    <c:v>0.0349065850398866</c:v>
                  </c:pt>
                  <c:pt idx="30">
                    <c:v>0.0349065850398866</c:v>
                  </c:pt>
                  <c:pt idx="31">
                    <c:v>0.0349065850398866</c:v>
                  </c:pt>
                  <c:pt idx="32">
                    <c:v>0.0349065850398866</c:v>
                  </c:pt>
                  <c:pt idx="33">
                    <c:v>0.0349065850398866</c:v>
                  </c:pt>
                  <c:pt idx="34">
                    <c:v>0.0349065850398866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'C1R200'!$C$5:$C$39</c:f>
              <c:numCache>
                <c:formatCode>0.0</c:formatCode>
                <c:ptCount val="35"/>
                <c:pt idx="0">
                  <c:v>308.7557259948049</c:v>
                </c:pt>
                <c:pt idx="1">
                  <c:v>456.3477488604532</c:v>
                </c:pt>
                <c:pt idx="2">
                  <c:v>572.0840222187013</c:v>
                </c:pt>
                <c:pt idx="3">
                  <c:v>731.8654245802783</c:v>
                </c:pt>
                <c:pt idx="4">
                  <c:v>906.3494805606553</c:v>
                </c:pt>
                <c:pt idx="5">
                  <c:v>1122.993709952207</c:v>
                </c:pt>
                <c:pt idx="6">
                  <c:v>1364.959176131693</c:v>
                </c:pt>
                <c:pt idx="7" formatCode="0">
                  <c:v>1535.610489074691</c:v>
                </c:pt>
                <c:pt idx="8" formatCode="0">
                  <c:v>1972.291867923672</c:v>
                </c:pt>
                <c:pt idx="9" formatCode="0">
                  <c:v>2149.477693586136</c:v>
                </c:pt>
                <c:pt idx="10" formatCode="0">
                  <c:v>2337.973252801524</c:v>
                </c:pt>
                <c:pt idx="11" formatCode="0">
                  <c:v>2420.282980325576</c:v>
                </c:pt>
                <c:pt idx="12" formatCode="0">
                  <c:v>2582.38916125081</c:v>
                </c:pt>
                <c:pt idx="13" formatCode="0">
                  <c:v>2804.813921124967</c:v>
                </c:pt>
                <c:pt idx="14" formatCode="0">
                  <c:v>2923.566123430662</c:v>
                </c:pt>
                <c:pt idx="15" formatCode="0">
                  <c:v>3125.884690321844</c:v>
                </c:pt>
                <c:pt idx="16" formatCode="0">
                  <c:v>3413.654577390669</c:v>
                </c:pt>
                <c:pt idx="17" formatCode="0">
                  <c:v>3726.557205688213</c:v>
                </c:pt>
                <c:pt idx="18" formatCode="0">
                  <c:v>4059.566026968731</c:v>
                </c:pt>
                <c:pt idx="19" formatCode="0">
                  <c:v>4415.822633885813</c:v>
                </c:pt>
                <c:pt idx="20" formatCode="0">
                  <c:v>4540.858021498686</c:v>
                </c:pt>
                <c:pt idx="21" formatCode="0">
                  <c:v>4845.592508896897</c:v>
                </c:pt>
                <c:pt idx="22" formatCode="0">
                  <c:v>5044.76948313449</c:v>
                </c:pt>
                <c:pt idx="23" formatCode="0">
                  <c:v>5594.548197512703</c:v>
                </c:pt>
                <c:pt idx="24" formatCode="0">
                  <c:v>6165.06142340461</c:v>
                </c:pt>
                <c:pt idx="25" formatCode="0">
                  <c:v>6580.379972209181</c:v>
                </c:pt>
                <c:pt idx="26" formatCode="0">
                  <c:v>7013.291439873854</c:v>
                </c:pt>
                <c:pt idx="27" formatCode="0">
                  <c:v>7664.229437697658</c:v>
                </c:pt>
                <c:pt idx="28" formatCode="0">
                  <c:v>8352.23822883382</c:v>
                </c:pt>
                <c:pt idx="29" formatCode="0">
                  <c:v>9187.27355615799</c:v>
                </c:pt>
                <c:pt idx="30" formatCode="0">
                  <c:v>9853.919517249745</c:v>
                </c:pt>
                <c:pt idx="31" formatCode="0">
                  <c:v>10622.98139884853</c:v>
                </c:pt>
                <c:pt idx="32" formatCode="0">
                  <c:v>11219.88400303059</c:v>
                </c:pt>
                <c:pt idx="33" formatCode="0">
                  <c:v>11966.32641752352</c:v>
                </c:pt>
                <c:pt idx="34" formatCode="0">
                  <c:v>13664.04308752345</c:v>
                </c:pt>
              </c:numCache>
            </c:numRef>
          </c:xVal>
          <c:yVal>
            <c:numRef>
              <c:f>'C1R200'!$Q$5:$Q$39</c:f>
              <c:numCache>
                <c:formatCode>0.00</c:formatCode>
                <c:ptCount val="35"/>
                <c:pt idx="0">
                  <c:v>2.617993877991494</c:v>
                </c:pt>
                <c:pt idx="1">
                  <c:v>2.617993877991494</c:v>
                </c:pt>
                <c:pt idx="2">
                  <c:v>2.652900463031381</c:v>
                </c:pt>
                <c:pt idx="3" formatCode="0.000">
                  <c:v>2.705260340591211</c:v>
                </c:pt>
                <c:pt idx="4" formatCode="0.000">
                  <c:v>2.775073510670984</c:v>
                </c:pt>
                <c:pt idx="5" formatCode="0.000">
                  <c:v>2.792526803190927</c:v>
                </c:pt>
                <c:pt idx="6" formatCode="0.000">
                  <c:v>2.722713633111154</c:v>
                </c:pt>
                <c:pt idx="7" formatCode="0.000">
                  <c:v>2.670353755551324</c:v>
                </c:pt>
                <c:pt idx="8" formatCode="0.000">
                  <c:v>2.495820830351891</c:v>
                </c:pt>
                <c:pt idx="9" formatCode="0.000">
                  <c:v>2.408554367752174</c:v>
                </c:pt>
                <c:pt idx="10" formatCode="0.000">
                  <c:v>2.321287905152458</c:v>
                </c:pt>
                <c:pt idx="11" formatCode="0.000">
                  <c:v>2.286381320112572</c:v>
                </c:pt>
                <c:pt idx="12" formatCode="0.000">
                  <c:v>2.146754979953025</c:v>
                </c:pt>
                <c:pt idx="13" formatCode="0.000">
                  <c:v>2.007128639793479</c:v>
                </c:pt>
                <c:pt idx="14" formatCode="0.000">
                  <c:v>1.902408884673819</c:v>
                </c:pt>
                <c:pt idx="15" formatCode="0.000">
                  <c:v>1.745329251994329</c:v>
                </c:pt>
                <c:pt idx="16" formatCode="0.000">
                  <c:v>1.518436449235067</c:v>
                </c:pt>
                <c:pt idx="17" formatCode="0.000">
                  <c:v>1.291543646475804</c:v>
                </c:pt>
                <c:pt idx="18" formatCode="0.000">
                  <c:v>1.082104136236484</c:v>
                </c:pt>
                <c:pt idx="19" formatCode="0.000">
                  <c:v>0.907571211037051</c:v>
                </c:pt>
                <c:pt idx="20" formatCode="0.000">
                  <c:v>0.855211333477221</c:v>
                </c:pt>
                <c:pt idx="21" formatCode="0.000">
                  <c:v>0.750491578357562</c:v>
                </c:pt>
                <c:pt idx="22" formatCode="0.000">
                  <c:v>0.698131700797732</c:v>
                </c:pt>
                <c:pt idx="23" formatCode="0.000">
                  <c:v>0.575958653158129</c:v>
                </c:pt>
                <c:pt idx="24" formatCode="0.000">
                  <c:v>0.488692190558412</c:v>
                </c:pt>
                <c:pt idx="25" formatCode="0.000">
                  <c:v>0.453785605518526</c:v>
                </c:pt>
                <c:pt idx="26" formatCode="0.000">
                  <c:v>0.418879020478639</c:v>
                </c:pt>
                <c:pt idx="27" formatCode="0.000">
                  <c:v>0.349065850398866</c:v>
                </c:pt>
                <c:pt idx="28" formatCode="0.000">
                  <c:v>0.314159265358979</c:v>
                </c:pt>
                <c:pt idx="29" formatCode="0.000">
                  <c:v>0.279252680319093</c:v>
                </c:pt>
                <c:pt idx="30" formatCode="0.000">
                  <c:v>0.244346095279206</c:v>
                </c:pt>
                <c:pt idx="31" formatCode="0.000">
                  <c:v>0.226892802759263</c:v>
                </c:pt>
                <c:pt idx="32" formatCode="0.000">
                  <c:v>0.191986217719376</c:v>
                </c:pt>
                <c:pt idx="33" formatCode="0.000">
                  <c:v>0.174532925199433</c:v>
                </c:pt>
                <c:pt idx="34" formatCode="0.000">
                  <c:v>0.15707963267949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405384"/>
        <c:axId val="2075413464"/>
      </c:scatterChart>
      <c:valAx>
        <c:axId val="207540538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73215188300628"/>
              <c:y val="0.9051740013631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413464"/>
        <c:crosses val="autoZero"/>
        <c:crossBetween val="midCat"/>
      </c:valAx>
      <c:valAx>
        <c:axId val="2075413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(rad)</a:t>
                </a:r>
              </a:p>
            </c:rich>
          </c:tx>
          <c:layout>
            <c:manualLayout>
              <c:xMode val="edge"/>
              <c:yMode val="edge"/>
              <c:x val="0.0178571428571429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540538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888969666325"/>
          <c:y val="0.0368420973731117"/>
          <c:w val="0.782222646605168"/>
          <c:h val="0.866666481062722"/>
        </c:manualLayout>
      </c:layout>
      <c:scatterChart>
        <c:scatterStyle val="lineMarker"/>
        <c:varyColors val="0"/>
        <c:ser>
          <c:idx val="3"/>
          <c:order val="0"/>
          <c:tx>
            <c:v>HL</c:v>
          </c:tx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xVal>
            <c:numRef>
              <c:f>'C1R400'!$C$5:$C$39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  <c:pt idx="6">
                  <c:v>1375.200768182396</c:v>
                </c:pt>
                <c:pt idx="7" formatCode="0">
                  <c:v>1545.72641741925</c:v>
                </c:pt>
                <c:pt idx="8" formatCode="0">
                  <c:v>1900.663555421825</c:v>
                </c:pt>
                <c:pt idx="9" formatCode="0">
                  <c:v>2101.097166720854</c:v>
                </c:pt>
                <c:pt idx="10" formatCode="0">
                  <c:v>2309.698918919216</c:v>
                </c:pt>
                <c:pt idx="11" formatCode="0">
                  <c:v>2483.114833397372</c:v>
                </c:pt>
                <c:pt idx="12" formatCode="0">
                  <c:v>2709.937822986555</c:v>
                </c:pt>
                <c:pt idx="13" formatCode="0">
                  <c:v>2860.105951828148</c:v>
                </c:pt>
                <c:pt idx="14" formatCode="0">
                  <c:v>3075.619207864408</c:v>
                </c:pt>
                <c:pt idx="15" formatCode="0">
                  <c:v>3173.636898656409</c:v>
                </c:pt>
                <c:pt idx="16" formatCode="0">
                  <c:v>3414.282895921387</c:v>
                </c:pt>
                <c:pt idx="17" formatCode="0">
                  <c:v>3655.557211717083</c:v>
                </c:pt>
                <c:pt idx="18" formatCode="0">
                  <c:v>4051.397886069397</c:v>
                </c:pt>
                <c:pt idx="19" formatCode="0">
                  <c:v>4213.504066994631</c:v>
                </c:pt>
                <c:pt idx="20" formatCode="0">
                  <c:v>4518.866872923558</c:v>
                </c:pt>
                <c:pt idx="21" formatCode="0">
                  <c:v>4829.25622709823</c:v>
                </c:pt>
                <c:pt idx="22" formatCode="0">
                  <c:v>5131.477440373568</c:v>
                </c:pt>
                <c:pt idx="23" formatCode="0">
                  <c:v>5792.46853468886</c:v>
                </c:pt>
                <c:pt idx="24" formatCode="0">
                  <c:v>6014.2649760323</c:v>
                </c:pt>
                <c:pt idx="25" formatCode="0">
                  <c:v>6712.32686365995</c:v>
                </c:pt>
                <c:pt idx="26" formatCode="0">
                  <c:v>7086.804707967856</c:v>
                </c:pt>
                <c:pt idx="27" formatCode="0">
                  <c:v>7634.070148223197</c:v>
                </c:pt>
                <c:pt idx="28" formatCode="0">
                  <c:v>8569.00812193152</c:v>
                </c:pt>
                <c:pt idx="29" formatCode="0">
                  <c:v>9126.326658678348</c:v>
                </c:pt>
                <c:pt idx="30" formatCode="0">
                  <c:v>9841.981465166103</c:v>
                </c:pt>
                <c:pt idx="31" formatCode="0">
                  <c:v>10644.34422889294</c:v>
                </c:pt>
                <c:pt idx="32" formatCode="0">
                  <c:v>11173.38843175746</c:v>
                </c:pt>
                <c:pt idx="33" formatCode="0">
                  <c:v>11888.41491971449</c:v>
                </c:pt>
                <c:pt idx="34" formatCode="0">
                  <c:v>13075.93694277144</c:v>
                </c:pt>
              </c:numCache>
            </c:numRef>
          </c:xVal>
          <c:yVal>
            <c:numRef>
              <c:f>'C1R400'!$M$5:$M$39</c:f>
              <c:numCache>
                <c:formatCode>0.0000</c:formatCode>
                <c:ptCount val="35"/>
                <c:pt idx="0">
                  <c:v>0.00825194558227539</c:v>
                </c:pt>
                <c:pt idx="1">
                  <c:v>0.0163802487970182</c:v>
                </c:pt>
                <c:pt idx="2">
                  <c:v>0.0278258624595496</c:v>
                </c:pt>
                <c:pt idx="3">
                  <c:v>0.0412838428530454</c:v>
                </c:pt>
                <c:pt idx="4">
                  <c:v>0.0687138105013525</c:v>
                </c:pt>
                <c:pt idx="5">
                  <c:v>0.107904906247238</c:v>
                </c:pt>
                <c:pt idx="6">
                  <c:v>0.158259441789241</c:v>
                </c:pt>
                <c:pt idx="7">
                  <c:v>0.198395015096573</c:v>
                </c:pt>
                <c:pt idx="8" formatCode="0.000">
                  <c:v>0.292411204537323</c:v>
                </c:pt>
                <c:pt idx="9" formatCode="0.000">
                  <c:v>0.349846866918016</c:v>
                </c:pt>
                <c:pt idx="10" formatCode="0.000">
                  <c:v>0.411103205389086</c:v>
                </c:pt>
                <c:pt idx="11" formatCode="0.000">
                  <c:v>0.461993230632723</c:v>
                </c:pt>
                <c:pt idx="12" formatCode="0.000">
                  <c:v>0.5268752048565</c:v>
                </c:pt>
                <c:pt idx="13" formatCode="0.000">
                  <c:v>0.567967846694111</c:v>
                </c:pt>
                <c:pt idx="14" formatCode="0.000">
                  <c:v>0.623379885312691</c:v>
                </c:pt>
                <c:pt idx="15" formatCode="0.000">
                  <c:v>0.6469787908521</c:v>
                </c:pt>
                <c:pt idx="16" formatCode="0.000">
                  <c:v>0.700258264820766</c:v>
                </c:pt>
                <c:pt idx="17" formatCode="0.000">
                  <c:v>0.746833915566564</c:v>
                </c:pt>
                <c:pt idx="18" formatCode="0.000">
                  <c:v>0.809014986460979</c:v>
                </c:pt>
                <c:pt idx="19" formatCode="0.000">
                  <c:v>0.829859373652689</c:v>
                </c:pt>
                <c:pt idx="20" formatCode="0.000">
                  <c:v>0.862890333441382</c:v>
                </c:pt>
                <c:pt idx="21" formatCode="0.000">
                  <c:v>0.889428118197998</c:v>
                </c:pt>
                <c:pt idx="22" formatCode="0.000">
                  <c:v>0.909822715249984</c:v>
                </c:pt>
                <c:pt idx="23" formatCode="0.000">
                  <c:v>0.940944037050514</c:v>
                </c:pt>
                <c:pt idx="24" formatCode="0.000">
                  <c:v>0.948385252628517</c:v>
                </c:pt>
                <c:pt idx="25" formatCode="0.000">
                  <c:v>0.965399478244782</c:v>
                </c:pt>
                <c:pt idx="26" formatCode="0.000">
                  <c:v>0.971677594028206</c:v>
                </c:pt>
                <c:pt idx="27" formatCode="0.000">
                  <c:v>0.978507024540615</c:v>
                </c:pt>
                <c:pt idx="28" formatCode="0.000">
                  <c:v>0.986020401489274</c:v>
                </c:pt>
                <c:pt idx="29" formatCode="0.000">
                  <c:v>0.988942403897091</c:v>
                </c:pt>
                <c:pt idx="30" formatCode="0.000">
                  <c:v>0.991643683809851</c:v>
                </c:pt>
                <c:pt idx="31" formatCode="0.000">
                  <c:v>0.993742271684626</c:v>
                </c:pt>
                <c:pt idx="32" formatCode="0.000">
                  <c:v>0.994762233787806</c:v>
                </c:pt>
                <c:pt idx="33" formatCode="0.000">
                  <c:v>0.995822058068424</c:v>
                </c:pt>
                <c:pt idx="34" formatCode="0.000">
                  <c:v>0.997035987763473</c:v>
                </c:pt>
              </c:numCache>
            </c:numRef>
          </c:yVal>
          <c:smooth val="0"/>
        </c:ser>
        <c:ser>
          <c:idx val="2"/>
          <c:order val="1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'C1R400'!$C$5:$C$39</c:f>
              <c:numCache>
                <c:formatCode>0.0</c:formatCode>
                <c:ptCount val="35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  <c:pt idx="6">
                  <c:v>1375.200768182396</c:v>
                </c:pt>
                <c:pt idx="7" formatCode="0">
                  <c:v>1545.72641741925</c:v>
                </c:pt>
                <c:pt idx="8" formatCode="0">
                  <c:v>1900.663555421825</c:v>
                </c:pt>
                <c:pt idx="9" formatCode="0">
                  <c:v>2101.097166720854</c:v>
                </c:pt>
                <c:pt idx="10" formatCode="0">
                  <c:v>2309.698918919216</c:v>
                </c:pt>
                <c:pt idx="11" formatCode="0">
                  <c:v>2483.114833397372</c:v>
                </c:pt>
                <c:pt idx="12" formatCode="0">
                  <c:v>2709.937822986555</c:v>
                </c:pt>
                <c:pt idx="13" formatCode="0">
                  <c:v>2860.105951828148</c:v>
                </c:pt>
                <c:pt idx="14" formatCode="0">
                  <c:v>3075.619207864408</c:v>
                </c:pt>
                <c:pt idx="15" formatCode="0">
                  <c:v>3173.636898656409</c:v>
                </c:pt>
                <c:pt idx="16" formatCode="0">
                  <c:v>3414.282895921387</c:v>
                </c:pt>
                <c:pt idx="17" formatCode="0">
                  <c:v>3655.557211717083</c:v>
                </c:pt>
                <c:pt idx="18" formatCode="0">
                  <c:v>4051.397886069397</c:v>
                </c:pt>
                <c:pt idx="19" formatCode="0">
                  <c:v>4213.504066994631</c:v>
                </c:pt>
                <c:pt idx="20" formatCode="0">
                  <c:v>4518.866872923558</c:v>
                </c:pt>
                <c:pt idx="21" formatCode="0">
                  <c:v>4829.25622709823</c:v>
                </c:pt>
                <c:pt idx="22" formatCode="0">
                  <c:v>5131.477440373568</c:v>
                </c:pt>
                <c:pt idx="23" formatCode="0">
                  <c:v>5792.46853468886</c:v>
                </c:pt>
                <c:pt idx="24" formatCode="0">
                  <c:v>6014.2649760323</c:v>
                </c:pt>
                <c:pt idx="25" formatCode="0">
                  <c:v>6712.32686365995</c:v>
                </c:pt>
                <c:pt idx="26" formatCode="0">
                  <c:v>7086.804707967856</c:v>
                </c:pt>
                <c:pt idx="27" formatCode="0">
                  <c:v>7634.070148223197</c:v>
                </c:pt>
                <c:pt idx="28" formatCode="0">
                  <c:v>8569.00812193152</c:v>
                </c:pt>
                <c:pt idx="29" formatCode="0">
                  <c:v>9126.326658678348</c:v>
                </c:pt>
                <c:pt idx="30" formatCode="0">
                  <c:v>9841.981465166103</c:v>
                </c:pt>
                <c:pt idx="31" formatCode="0">
                  <c:v>10644.34422889294</c:v>
                </c:pt>
                <c:pt idx="32" formatCode="0">
                  <c:v>11173.38843175746</c:v>
                </c:pt>
                <c:pt idx="33" formatCode="0">
                  <c:v>11888.41491971449</c:v>
                </c:pt>
                <c:pt idx="34" formatCode="0">
                  <c:v>13075.93694277144</c:v>
                </c:pt>
              </c:numCache>
            </c:numRef>
          </c:xVal>
          <c:yVal>
            <c:numRef>
              <c:f>'C1R400'!$K$5:$K$39</c:f>
              <c:numCache>
                <c:formatCode>0.0000</c:formatCode>
                <c:ptCount val="35"/>
                <c:pt idx="0">
                  <c:v>0.00922309775660037</c:v>
                </c:pt>
                <c:pt idx="1">
                  <c:v>0.0173645932165977</c:v>
                </c:pt>
                <c:pt idx="2">
                  <c:v>0.0287882056160847</c:v>
                </c:pt>
                <c:pt idx="3">
                  <c:v>0.0421899621158512</c:v>
                </c:pt>
                <c:pt idx="4">
                  <c:v>0.0694256731963022</c:v>
                </c:pt>
                <c:pt idx="5">
                  <c:v>0.10816890992151</c:v>
                </c:pt>
                <c:pt idx="6">
                  <c:v>0.157669249947798</c:v>
                </c:pt>
                <c:pt idx="7">
                  <c:v>0.196911510880793</c:v>
                </c:pt>
                <c:pt idx="8" formatCode="0.000">
                  <c:v>0.28816901971224</c:v>
                </c:pt>
                <c:pt idx="9" formatCode="0.000">
                  <c:v>0.343523829351856</c:v>
                </c:pt>
                <c:pt idx="10" formatCode="0.000">
                  <c:v>0.402303604056512</c:v>
                </c:pt>
                <c:pt idx="11" formatCode="0.000">
                  <c:v>0.450990890982007</c:v>
                </c:pt>
                <c:pt idx="12" formatCode="0.000">
                  <c:v>0.512967797709462</c:v>
                </c:pt>
                <c:pt idx="13" formatCode="0.000">
                  <c:v>0.552223175195911</c:v>
                </c:pt>
                <c:pt idx="14" formatCode="0.000">
                  <c:v>0.605251854893532</c:v>
                </c:pt>
                <c:pt idx="15" formatCode="0.000">
                  <c:v>0.627897194434243</c:v>
                </c:pt>
                <c:pt idx="16" formatCode="0.000">
                  <c:v>0.679244257020823</c:v>
                </c:pt>
                <c:pt idx="17" formatCode="0.000">
                  <c:v>0.724497155571507</c:v>
                </c:pt>
                <c:pt idx="18" formatCode="0.000">
                  <c:v>0.785750103529488</c:v>
                </c:pt>
                <c:pt idx="19" formatCode="0.000">
                  <c:v>0.806587659066865</c:v>
                </c:pt>
                <c:pt idx="20" formatCode="0.000">
                  <c:v>0.840044633832072</c:v>
                </c:pt>
                <c:pt idx="21" formatCode="0.000">
                  <c:v>0.867431487769191</c:v>
                </c:pt>
                <c:pt idx="22" formatCode="0.000">
                  <c:v>0.888892704891557</c:v>
                </c:pt>
                <c:pt idx="23" formatCode="0.000">
                  <c:v>0.922647868447359</c:v>
                </c:pt>
                <c:pt idx="24" formatCode="0.000">
                  <c:v>0.930973051564965</c:v>
                </c:pt>
                <c:pt idx="25" formatCode="0.000">
                  <c:v>0.950575525642345</c:v>
                </c:pt>
                <c:pt idx="26" formatCode="0.000">
                  <c:v>0.958085664685224</c:v>
                </c:pt>
                <c:pt idx="27" formatCode="0.000">
                  <c:v>0.966510108810251</c:v>
                </c:pt>
                <c:pt idx="28" formatCode="0.000">
                  <c:v>0.976239490872182</c:v>
                </c:pt>
                <c:pt idx="29" formatCode="0.000">
                  <c:v>0.980226913780007</c:v>
                </c:pt>
                <c:pt idx="30" formatCode="0.000">
                  <c:v>0.984073530587539</c:v>
                </c:pt>
                <c:pt idx="31" formatCode="0.000">
                  <c:v>0.987217972427413</c:v>
                </c:pt>
                <c:pt idx="32" formatCode="0.000">
                  <c:v>0.98881728452335</c:v>
                </c:pt>
                <c:pt idx="33" formatCode="0.000">
                  <c:v>0.990548201423872</c:v>
                </c:pt>
                <c:pt idx="34" formatCode="0.000">
                  <c:v>0.992654330592034</c:v>
                </c:pt>
              </c:numCache>
            </c:numRef>
          </c:yVal>
          <c:smooth val="0"/>
        </c:ser>
        <c:ser>
          <c:idx val="0"/>
          <c:order val="2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marker>
              <c:symbol val="diamond"/>
              <c:size val="5"/>
              <c:spPr>
                <a:solidFill>
                  <a:srgbClr val="1FB714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</c:dPt>
          <c:xVal>
            <c:numRef>
              <c:f>'C1R400'!$C$11:$C$39</c:f>
              <c:numCache>
                <c:formatCode>0</c:formatCode>
                <c:ptCount val="29"/>
                <c:pt idx="0" formatCode="0.0">
                  <c:v>1375.200768182396</c:v>
                </c:pt>
                <c:pt idx="1">
                  <c:v>1545.72641741925</c:v>
                </c:pt>
                <c:pt idx="2">
                  <c:v>1900.663555421825</c:v>
                </c:pt>
                <c:pt idx="3">
                  <c:v>2101.097166720854</c:v>
                </c:pt>
                <c:pt idx="4">
                  <c:v>2309.698918919216</c:v>
                </c:pt>
                <c:pt idx="5">
                  <c:v>2483.114833397372</c:v>
                </c:pt>
                <c:pt idx="6">
                  <c:v>2709.937822986555</c:v>
                </c:pt>
                <c:pt idx="7">
                  <c:v>2860.105951828148</c:v>
                </c:pt>
                <c:pt idx="8">
                  <c:v>3075.619207864408</c:v>
                </c:pt>
                <c:pt idx="9">
                  <c:v>3173.636898656409</c:v>
                </c:pt>
                <c:pt idx="10">
                  <c:v>3414.282895921387</c:v>
                </c:pt>
                <c:pt idx="11">
                  <c:v>3655.557211717083</c:v>
                </c:pt>
                <c:pt idx="12">
                  <c:v>4051.397886069397</c:v>
                </c:pt>
                <c:pt idx="13">
                  <c:v>4213.504066994631</c:v>
                </c:pt>
                <c:pt idx="14">
                  <c:v>4518.866872923558</c:v>
                </c:pt>
                <c:pt idx="15">
                  <c:v>4829.25622709823</c:v>
                </c:pt>
                <c:pt idx="16">
                  <c:v>5131.477440373568</c:v>
                </c:pt>
                <c:pt idx="17">
                  <c:v>5792.46853468886</c:v>
                </c:pt>
                <c:pt idx="18">
                  <c:v>6014.2649760323</c:v>
                </c:pt>
                <c:pt idx="19">
                  <c:v>6712.32686365995</c:v>
                </c:pt>
                <c:pt idx="20">
                  <c:v>7086.804707967856</c:v>
                </c:pt>
                <c:pt idx="21">
                  <c:v>7634.070148223197</c:v>
                </c:pt>
                <c:pt idx="22">
                  <c:v>8569.00812193152</c:v>
                </c:pt>
                <c:pt idx="23">
                  <c:v>9126.326658678348</c:v>
                </c:pt>
                <c:pt idx="24">
                  <c:v>9841.981465166103</c:v>
                </c:pt>
                <c:pt idx="25">
                  <c:v>10644.34422889294</c:v>
                </c:pt>
                <c:pt idx="26">
                  <c:v>11173.38843175746</c:v>
                </c:pt>
                <c:pt idx="27">
                  <c:v>11888.41491971449</c:v>
                </c:pt>
                <c:pt idx="28">
                  <c:v>13075.93694277144</c:v>
                </c:pt>
              </c:numCache>
            </c:numRef>
          </c:xVal>
          <c:yVal>
            <c:numRef>
              <c:f>'C1R400'!$I$11:$I$39</c:f>
              <c:numCache>
                <c:formatCode>0.0000</c:formatCode>
                <c:ptCount val="29"/>
                <c:pt idx="0">
                  <c:v>0.155298651252408</c:v>
                </c:pt>
                <c:pt idx="1">
                  <c:v>0.193234836702955</c:v>
                </c:pt>
                <c:pt idx="2" formatCode="0.000">
                  <c:v>0.285600952003173</c:v>
                </c:pt>
                <c:pt idx="3" formatCode="0.000">
                  <c:v>0.340280561122244</c:v>
                </c:pt>
                <c:pt idx="4" formatCode="0.000">
                  <c:v>0.397814649939296</c:v>
                </c:pt>
                <c:pt idx="5" formatCode="0.000">
                  <c:v>0.445395273023635</c:v>
                </c:pt>
                <c:pt idx="6" formatCode="0.000">
                  <c:v>0.505336617405583</c:v>
                </c:pt>
                <c:pt idx="7" formatCode="0.000">
                  <c:v>0.543245469522241</c:v>
                </c:pt>
                <c:pt idx="8" formatCode="0.000">
                  <c:v>0.594460520876395</c:v>
                </c:pt>
                <c:pt idx="9" formatCode="0.000">
                  <c:v>0.61605295821266</c:v>
                </c:pt>
                <c:pt idx="10" formatCode="0.000">
                  <c:v>0.665424430641822</c:v>
                </c:pt>
                <c:pt idx="11" formatCode="0.000">
                  <c:v>0.709143566404634</c:v>
                </c:pt>
                <c:pt idx="12" formatCode="0.000">
                  <c:v>0.768945634266886</c:v>
                </c:pt>
                <c:pt idx="13" formatCode="0.000">
                  <c:v>0.780608052588332</c:v>
                </c:pt>
                <c:pt idx="14" formatCode="0.000">
                  <c:v>0.813240702901512</c:v>
                </c:pt>
                <c:pt idx="15" formatCode="0.000">
                  <c:v>0.840438489646772</c:v>
                </c:pt>
                <c:pt idx="16" formatCode="0.000">
                  <c:v>0.863599677158999</c:v>
                </c:pt>
                <c:pt idx="17" formatCode="0.000">
                  <c:v>0.900398406374502</c:v>
                </c:pt>
                <c:pt idx="18" formatCode="0.000">
                  <c:v>0.908730158730159</c:v>
                </c:pt>
                <c:pt idx="19" formatCode="0.000">
                  <c:v>0.929776382895253</c:v>
                </c:pt>
                <c:pt idx="20" formatCode="0.000">
                  <c:v>0.936768149882904</c:v>
                </c:pt>
                <c:pt idx="21" formatCode="0.000">
                  <c:v>0.945736434108527</c:v>
                </c:pt>
                <c:pt idx="22" formatCode="0.000">
                  <c:v>0.956221198156682</c:v>
                </c:pt>
                <c:pt idx="23" formatCode="0.000">
                  <c:v>0.959480122324159</c:v>
                </c:pt>
                <c:pt idx="24" formatCode="0.000">
                  <c:v>0.96234309623431</c:v>
                </c:pt>
                <c:pt idx="25" formatCode="0.000">
                  <c:v>0.96932979931844</c:v>
                </c:pt>
                <c:pt idx="26" formatCode="0.000">
                  <c:v>0.966767371601208</c:v>
                </c:pt>
                <c:pt idx="27" formatCode="0.000">
                  <c:v>0.971385542168675</c:v>
                </c:pt>
                <c:pt idx="28" formatCode="0.000">
                  <c:v>0.971128608923884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5000.0"/>
            <c:dispRSqr val="0"/>
            <c:dispEq val="1"/>
            <c:trendlineLbl>
              <c:layout>
                <c:manualLayout>
                  <c:x val="-0.0482318485918034"/>
                  <c:y val="0.054278313913493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'C1R400'!$C$5:$C$10</c:f>
              <c:numCache>
                <c:formatCode>0.0</c:formatCode>
                <c:ptCount val="6"/>
                <c:pt idx="0">
                  <c:v>311.834486795323</c:v>
                </c:pt>
                <c:pt idx="1">
                  <c:v>439.3831485310685</c:v>
                </c:pt>
                <c:pt idx="2">
                  <c:v>572.775172602491</c:v>
                </c:pt>
                <c:pt idx="3">
                  <c:v>697.8733920684366</c:v>
                </c:pt>
                <c:pt idx="4">
                  <c:v>901.134436755696</c:v>
                </c:pt>
                <c:pt idx="5">
                  <c:v>1131.413178263828</c:v>
                </c:pt>
              </c:numCache>
            </c:numRef>
          </c:xVal>
          <c:yVal>
            <c:numRef>
              <c:f>'C1R400'!$I$5:$I$10</c:f>
              <c:numCache>
                <c:formatCode>0.0000</c:formatCode>
                <c:ptCount val="6"/>
                <c:pt idx="0">
                  <c:v>0.00815116709892553</c:v>
                </c:pt>
                <c:pt idx="1">
                  <c:v>0.0167037861915367</c:v>
                </c:pt>
                <c:pt idx="2">
                  <c:v>0.0279329608938547</c:v>
                </c:pt>
                <c:pt idx="3">
                  <c:v>0.0411214953271028</c:v>
                </c:pt>
                <c:pt idx="4">
                  <c:v>0.0681732580037665</c:v>
                </c:pt>
                <c:pt idx="5">
                  <c:v>0.106585458698135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066440"/>
        <c:axId val="2073155832"/>
      </c:scatterChart>
      <c:valAx>
        <c:axId val="2074066440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(rad/s)</a:t>
                </a:r>
              </a:p>
            </c:rich>
          </c:tx>
          <c:layout>
            <c:manualLayout>
              <c:xMode val="edge"/>
              <c:yMode val="edge"/>
              <c:x val="0.482222483844664"/>
              <c:y val="0.942105061398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3155832"/>
        <c:crosses val="autoZero"/>
        <c:crossBetween val="midCat"/>
      </c:valAx>
      <c:valAx>
        <c:axId val="2073155832"/>
        <c:scaling>
          <c:logBase val="10.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889045621227"/>
              <c:y val="0.4596490243692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7406644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</xdr:colOff>
      <xdr:row>0</xdr:row>
      <xdr:rowOff>101600</xdr:rowOff>
    </xdr:from>
    <xdr:to>
      <xdr:col>31</xdr:col>
      <xdr:colOff>800100</xdr:colOff>
      <xdr:row>46</xdr:row>
      <xdr:rowOff>38100</xdr:rowOff>
    </xdr:to>
    <xdr:graphicFrame macro="">
      <xdr:nvGraphicFramePr>
        <xdr:cNvPr id="2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25400</xdr:colOff>
      <xdr:row>10</xdr:row>
      <xdr:rowOff>139700</xdr:rowOff>
    </xdr:from>
    <xdr:to>
      <xdr:col>38</xdr:col>
      <xdr:colOff>762000</xdr:colOff>
      <xdr:row>39</xdr:row>
      <xdr:rowOff>139700</xdr:rowOff>
    </xdr:to>
    <xdr:graphicFrame macro="">
      <xdr:nvGraphicFramePr>
        <xdr:cNvPr id="2050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76200</xdr:colOff>
      <xdr:row>47</xdr:row>
      <xdr:rowOff>63500</xdr:rowOff>
    </xdr:from>
    <xdr:to>
      <xdr:col>31</xdr:col>
      <xdr:colOff>723900</xdr:colOff>
      <xdr:row>53</xdr:row>
      <xdr:rowOff>139700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2039600" y="7518400"/>
          <a:ext cx="5600700" cy="101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moins bien mais elle est peu différente (seul le maximum est surestimé).</a:t>
          </a:r>
        </a:p>
      </xdr:txBody>
    </xdr:sp>
    <xdr:clientData/>
  </xdr:twoCellAnchor>
  <xdr:twoCellAnchor>
    <xdr:from>
      <xdr:col>26</xdr:col>
      <xdr:colOff>482600</xdr:colOff>
      <xdr:row>1</xdr:row>
      <xdr:rowOff>165100</xdr:rowOff>
    </xdr:from>
    <xdr:to>
      <xdr:col>29</xdr:col>
      <xdr:colOff>469900</xdr:colOff>
      <xdr:row>4</xdr:row>
      <xdr:rowOff>50800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13271500" y="482600"/>
          <a:ext cx="2463800" cy="444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de 40 dB par décade (intégration double)</a:t>
          </a:r>
        </a:p>
      </xdr:txBody>
    </xdr:sp>
    <xdr:clientData/>
  </xdr:twoCellAnchor>
  <xdr:twoCellAnchor>
    <xdr:from>
      <xdr:col>32</xdr:col>
      <xdr:colOff>38100</xdr:colOff>
      <xdr:row>41</xdr:row>
      <xdr:rowOff>127000</xdr:rowOff>
    </xdr:from>
    <xdr:to>
      <xdr:col>38</xdr:col>
      <xdr:colOff>774700</xdr:colOff>
      <xdr:row>46</xdr:row>
      <xdr:rowOff>76200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7780000" y="6642100"/>
          <a:ext cx="5689600" cy="736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π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 ; la courbe théorique négligeant  r  (en marron) les représente nettement moins bien (à faible fréquence, le déphasage tend vers π/2 à cause de r, au lieu de π sinon).</a:t>
          </a:r>
        </a:p>
      </xdr:txBody>
    </xdr:sp>
    <xdr:clientData/>
  </xdr:twoCellAnchor>
  <xdr:twoCellAnchor>
    <xdr:from>
      <xdr:col>3</xdr:col>
      <xdr:colOff>152400</xdr:colOff>
      <xdr:row>50</xdr:row>
      <xdr:rowOff>101600</xdr:rowOff>
    </xdr:from>
    <xdr:to>
      <xdr:col>10</xdr:col>
      <xdr:colOff>228600</xdr:colOff>
      <xdr:row>53</xdr:row>
      <xdr:rowOff>12700</xdr:rowOff>
    </xdr:to>
    <xdr:sp macro="" textlink="">
      <xdr:nvSpPr>
        <xdr:cNvPr id="2054" name="Text Box 6"/>
        <xdr:cNvSpPr txBox="1">
          <a:spLocks noChangeArrowheads="1"/>
        </xdr:cNvSpPr>
      </xdr:nvSpPr>
      <xdr:spPr bwMode="auto">
        <a:xfrm>
          <a:off x="1765300" y="8039100"/>
          <a:ext cx="3733800" cy="36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</xdr:colOff>
      <xdr:row>0</xdr:row>
      <xdr:rowOff>101600</xdr:rowOff>
    </xdr:from>
    <xdr:to>
      <xdr:col>31</xdr:col>
      <xdr:colOff>800100</xdr:colOff>
      <xdr:row>46</xdr:row>
      <xdr:rowOff>38100</xdr:rowOff>
    </xdr:to>
    <xdr:graphicFrame macro="">
      <xdr:nvGraphicFramePr>
        <xdr:cNvPr id="409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25400</xdr:colOff>
      <xdr:row>10</xdr:row>
      <xdr:rowOff>139700</xdr:rowOff>
    </xdr:from>
    <xdr:to>
      <xdr:col>38</xdr:col>
      <xdr:colOff>762000</xdr:colOff>
      <xdr:row>39</xdr:row>
      <xdr:rowOff>139700</xdr:rowOff>
    </xdr:to>
    <xdr:graphicFrame macro="">
      <xdr:nvGraphicFramePr>
        <xdr:cNvPr id="409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76200</xdr:colOff>
      <xdr:row>47</xdr:row>
      <xdr:rowOff>63500</xdr:rowOff>
    </xdr:from>
    <xdr:to>
      <xdr:col>31</xdr:col>
      <xdr:colOff>723900</xdr:colOff>
      <xdr:row>53</xdr:row>
      <xdr:rowOff>139700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2039600" y="7518400"/>
          <a:ext cx="5600700" cy="101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moins bien mais elle est peu différente (seul le maximum est surestimé).</a:t>
          </a:r>
        </a:p>
      </xdr:txBody>
    </xdr:sp>
    <xdr:clientData/>
  </xdr:twoCellAnchor>
  <xdr:twoCellAnchor>
    <xdr:from>
      <xdr:col>27</xdr:col>
      <xdr:colOff>812800</xdr:colOff>
      <xdr:row>27</xdr:row>
      <xdr:rowOff>114300</xdr:rowOff>
    </xdr:from>
    <xdr:to>
      <xdr:col>30</xdr:col>
      <xdr:colOff>800100</xdr:colOff>
      <xdr:row>30</xdr:row>
      <xdr:rowOff>76200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4427200" y="4495800"/>
          <a:ext cx="246380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de 40 dB par décade (intégration double)</a:t>
          </a:r>
        </a:p>
      </xdr:txBody>
    </xdr:sp>
    <xdr:clientData/>
  </xdr:twoCellAnchor>
  <xdr:twoCellAnchor>
    <xdr:from>
      <xdr:col>32</xdr:col>
      <xdr:colOff>38100</xdr:colOff>
      <xdr:row>41</xdr:row>
      <xdr:rowOff>127000</xdr:rowOff>
    </xdr:from>
    <xdr:to>
      <xdr:col>38</xdr:col>
      <xdr:colOff>774700</xdr:colOff>
      <xdr:row>46</xdr:row>
      <xdr:rowOff>76200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17780000" y="6642100"/>
          <a:ext cx="5689600" cy="736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π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 ; la courbe théorique négligeant  r  (en marron) les représente nettement moins bien (à faible fréquence, le déphasage tend vers π/2 à cause de r, au lieu de π sinon).</a:t>
          </a:r>
        </a:p>
      </xdr:txBody>
    </xdr:sp>
    <xdr:clientData/>
  </xdr:twoCellAnchor>
  <xdr:twoCellAnchor>
    <xdr:from>
      <xdr:col>3</xdr:col>
      <xdr:colOff>152400</xdr:colOff>
      <xdr:row>50</xdr:row>
      <xdr:rowOff>101600</xdr:rowOff>
    </xdr:from>
    <xdr:to>
      <xdr:col>10</xdr:col>
      <xdr:colOff>228600</xdr:colOff>
      <xdr:row>53</xdr:row>
      <xdr:rowOff>12700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1765300" y="8039100"/>
          <a:ext cx="3733800" cy="36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</xdr:colOff>
      <xdr:row>0</xdr:row>
      <xdr:rowOff>101600</xdr:rowOff>
    </xdr:from>
    <xdr:to>
      <xdr:col>31</xdr:col>
      <xdr:colOff>800100</xdr:colOff>
      <xdr:row>46</xdr:row>
      <xdr:rowOff>38100</xdr:rowOff>
    </xdr:to>
    <xdr:graphicFrame macro="">
      <xdr:nvGraphicFramePr>
        <xdr:cNvPr id="512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25400</xdr:colOff>
      <xdr:row>10</xdr:row>
      <xdr:rowOff>139700</xdr:rowOff>
    </xdr:from>
    <xdr:to>
      <xdr:col>38</xdr:col>
      <xdr:colOff>762000</xdr:colOff>
      <xdr:row>39</xdr:row>
      <xdr:rowOff>139700</xdr:rowOff>
    </xdr:to>
    <xdr:graphicFrame macro="">
      <xdr:nvGraphicFramePr>
        <xdr:cNvPr id="512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76200</xdr:colOff>
      <xdr:row>47</xdr:row>
      <xdr:rowOff>63500</xdr:rowOff>
    </xdr:from>
    <xdr:to>
      <xdr:col>31</xdr:col>
      <xdr:colOff>723900</xdr:colOff>
      <xdr:row>53</xdr:row>
      <xdr:rowOff>139700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12039600" y="7518400"/>
          <a:ext cx="5600700" cy="101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moins bien mais elle est peu différente (seul le maximum est surestimé).</a:t>
          </a:r>
        </a:p>
      </xdr:txBody>
    </xdr:sp>
    <xdr:clientData/>
  </xdr:twoCellAnchor>
  <xdr:twoCellAnchor>
    <xdr:from>
      <xdr:col>27</xdr:col>
      <xdr:colOff>812800</xdr:colOff>
      <xdr:row>27</xdr:row>
      <xdr:rowOff>114300</xdr:rowOff>
    </xdr:from>
    <xdr:to>
      <xdr:col>30</xdr:col>
      <xdr:colOff>800100</xdr:colOff>
      <xdr:row>30</xdr:row>
      <xdr:rowOff>76200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14427200" y="4495800"/>
          <a:ext cx="246380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de 40 dB par décade (intégration double)</a:t>
          </a:r>
        </a:p>
      </xdr:txBody>
    </xdr:sp>
    <xdr:clientData/>
  </xdr:twoCellAnchor>
  <xdr:twoCellAnchor>
    <xdr:from>
      <xdr:col>32</xdr:col>
      <xdr:colOff>38100</xdr:colOff>
      <xdr:row>41</xdr:row>
      <xdr:rowOff>127000</xdr:rowOff>
    </xdr:from>
    <xdr:to>
      <xdr:col>38</xdr:col>
      <xdr:colOff>774700</xdr:colOff>
      <xdr:row>46</xdr:row>
      <xdr:rowOff>76200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17780000" y="6642100"/>
          <a:ext cx="5689600" cy="736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π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 ; la courbe théorique négligeant  r  (en marron) les représente nettement moins bien (à faible fréquence, le déphasage tend vers π/2 à cause de r, au lieu de π sinon).</a:t>
          </a:r>
        </a:p>
      </xdr:txBody>
    </xdr:sp>
    <xdr:clientData/>
  </xdr:twoCellAnchor>
  <xdr:twoCellAnchor>
    <xdr:from>
      <xdr:col>3</xdr:col>
      <xdr:colOff>152400</xdr:colOff>
      <xdr:row>50</xdr:row>
      <xdr:rowOff>101600</xdr:rowOff>
    </xdr:from>
    <xdr:to>
      <xdr:col>10</xdr:col>
      <xdr:colOff>228600</xdr:colOff>
      <xdr:row>53</xdr:row>
      <xdr:rowOff>12700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1765300" y="8039100"/>
          <a:ext cx="3733800" cy="36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supérieure.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</xdr:colOff>
      <xdr:row>0</xdr:row>
      <xdr:rowOff>101600</xdr:rowOff>
    </xdr:from>
    <xdr:to>
      <xdr:col>31</xdr:col>
      <xdr:colOff>800100</xdr:colOff>
      <xdr:row>46</xdr:row>
      <xdr:rowOff>38100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25400</xdr:colOff>
      <xdr:row>10</xdr:row>
      <xdr:rowOff>139700</xdr:rowOff>
    </xdr:from>
    <xdr:to>
      <xdr:col>38</xdr:col>
      <xdr:colOff>762000</xdr:colOff>
      <xdr:row>39</xdr:row>
      <xdr:rowOff>139700</xdr:rowOff>
    </xdr:to>
    <xdr:graphicFrame macro="">
      <xdr:nvGraphicFramePr>
        <xdr:cNvPr id="102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76200</xdr:colOff>
      <xdr:row>47</xdr:row>
      <xdr:rowOff>63500</xdr:rowOff>
    </xdr:from>
    <xdr:to>
      <xdr:col>31</xdr:col>
      <xdr:colOff>723900</xdr:colOff>
      <xdr:row>53</xdr:row>
      <xdr:rowOff>139700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039600" y="7518400"/>
          <a:ext cx="5600700" cy="101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moins bien mais elle est peu différente (seul le maximum est légèrement surestimé).</a:t>
          </a:r>
        </a:p>
      </xdr:txBody>
    </xdr:sp>
    <xdr:clientData/>
  </xdr:twoCellAnchor>
  <xdr:twoCellAnchor>
    <xdr:from>
      <xdr:col>26</xdr:col>
      <xdr:colOff>482600</xdr:colOff>
      <xdr:row>1</xdr:row>
      <xdr:rowOff>165100</xdr:rowOff>
    </xdr:from>
    <xdr:to>
      <xdr:col>29</xdr:col>
      <xdr:colOff>469900</xdr:colOff>
      <xdr:row>4</xdr:row>
      <xdr:rowOff>50800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3271500" y="482600"/>
          <a:ext cx="2463800" cy="444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de 40 dB par décade (intégration double)</a:t>
          </a:r>
        </a:p>
      </xdr:txBody>
    </xdr:sp>
    <xdr:clientData/>
  </xdr:twoCellAnchor>
  <xdr:twoCellAnchor>
    <xdr:from>
      <xdr:col>32</xdr:col>
      <xdr:colOff>38100</xdr:colOff>
      <xdr:row>41</xdr:row>
      <xdr:rowOff>127000</xdr:rowOff>
    </xdr:from>
    <xdr:to>
      <xdr:col>38</xdr:col>
      <xdr:colOff>774700</xdr:colOff>
      <xdr:row>46</xdr:row>
      <xdr:rowOff>76200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7780000" y="6642100"/>
          <a:ext cx="5689600" cy="736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π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(et non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nettement moins bien (à faible fréquence, le déphasage tend vers π/2 à cause de r, au lieu de π sinon).</a:t>
          </a:r>
        </a:p>
      </xdr:txBody>
    </xdr:sp>
    <xdr:clientData/>
  </xdr:twoCellAnchor>
  <xdr:twoCellAnchor>
    <xdr:from>
      <xdr:col>3</xdr:col>
      <xdr:colOff>152400</xdr:colOff>
      <xdr:row>50</xdr:row>
      <xdr:rowOff>101600</xdr:rowOff>
    </xdr:from>
    <xdr:to>
      <xdr:col>10</xdr:col>
      <xdr:colOff>127000</xdr:colOff>
      <xdr:row>53</xdr:row>
      <xdr:rowOff>12700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765300" y="8039100"/>
          <a:ext cx="3632200" cy="36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&gt;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</xdr:colOff>
      <xdr:row>0</xdr:row>
      <xdr:rowOff>101600</xdr:rowOff>
    </xdr:from>
    <xdr:to>
      <xdr:col>31</xdr:col>
      <xdr:colOff>800100</xdr:colOff>
      <xdr:row>46</xdr:row>
      <xdr:rowOff>38100</xdr:rowOff>
    </xdr:to>
    <xdr:graphicFrame macro="">
      <xdr:nvGraphicFramePr>
        <xdr:cNvPr id="307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25400</xdr:colOff>
      <xdr:row>10</xdr:row>
      <xdr:rowOff>139700</xdr:rowOff>
    </xdr:from>
    <xdr:to>
      <xdr:col>38</xdr:col>
      <xdr:colOff>762000</xdr:colOff>
      <xdr:row>39</xdr:row>
      <xdr:rowOff>139700</xdr:rowOff>
    </xdr:to>
    <xdr:graphicFrame macro="">
      <xdr:nvGraphicFramePr>
        <xdr:cNvPr id="3074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76200</xdr:colOff>
      <xdr:row>47</xdr:row>
      <xdr:rowOff>63500</xdr:rowOff>
    </xdr:from>
    <xdr:to>
      <xdr:col>31</xdr:col>
      <xdr:colOff>723900</xdr:colOff>
      <xdr:row>53</xdr:row>
      <xdr:rowOff>139700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12039600" y="7518400"/>
          <a:ext cx="5600700" cy="101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légèrement moins bien mais elle est peu différente (la résistance de la bobine est nettement inférieure à celle de l'ensemble du circuit).</a:t>
          </a:r>
        </a:p>
      </xdr:txBody>
    </xdr:sp>
    <xdr:clientData/>
  </xdr:twoCellAnchor>
  <xdr:twoCellAnchor>
    <xdr:from>
      <xdr:col>26</xdr:col>
      <xdr:colOff>482600</xdr:colOff>
      <xdr:row>1</xdr:row>
      <xdr:rowOff>165100</xdr:rowOff>
    </xdr:from>
    <xdr:to>
      <xdr:col>29</xdr:col>
      <xdr:colOff>469900</xdr:colOff>
      <xdr:row>4</xdr:row>
      <xdr:rowOff>50800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3271500" y="482600"/>
          <a:ext cx="2463800" cy="444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de 40 dB par décade (intégration double)</a:t>
          </a:r>
        </a:p>
      </xdr:txBody>
    </xdr:sp>
    <xdr:clientData/>
  </xdr:twoCellAnchor>
  <xdr:twoCellAnchor>
    <xdr:from>
      <xdr:col>32</xdr:col>
      <xdr:colOff>38100</xdr:colOff>
      <xdr:row>41</xdr:row>
      <xdr:rowOff>127000</xdr:rowOff>
    </xdr:from>
    <xdr:to>
      <xdr:col>38</xdr:col>
      <xdr:colOff>774700</xdr:colOff>
      <xdr:row>46</xdr:row>
      <xdr:rowOff>76200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17780000" y="6642100"/>
          <a:ext cx="5689600" cy="736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π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 ; la courbe théorique négligeant  r  (en marron) les représente nettement moins bien (à faible fréquence, le déphasage tend vers π/2 à cause de r, au lieu de π sinon).</a:t>
          </a:r>
        </a:p>
      </xdr:txBody>
    </xdr:sp>
    <xdr:clientData/>
  </xdr:twoCellAnchor>
  <xdr:twoCellAnchor>
    <xdr:from>
      <xdr:col>3</xdr:col>
      <xdr:colOff>152400</xdr:colOff>
      <xdr:row>50</xdr:row>
      <xdr:rowOff>101600</xdr:rowOff>
    </xdr:from>
    <xdr:to>
      <xdr:col>10</xdr:col>
      <xdr:colOff>292100</xdr:colOff>
      <xdr:row>53</xdr:row>
      <xdr:rowOff>12700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1765300" y="8039100"/>
          <a:ext cx="3797300" cy="36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Il n'y a pas de résonance en amplitude dans ce cas (surcritique).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3"/>
  <sheetViews>
    <sheetView zoomScaleNormal="75" zoomScalePageLayoutView="75" workbookViewId="0">
      <selection activeCell="W18" sqref="W18"/>
    </sheetView>
  </sheetViews>
  <sheetFormatPr baseColWidth="10" defaultRowHeight="12" x14ac:dyDescent="0"/>
  <cols>
    <col min="1" max="1" width="7.1640625" bestFit="1" customWidth="1"/>
    <col min="2" max="2" width="4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0" width="6.6640625" bestFit="1" customWidth="1"/>
    <col min="11" max="11" width="6.6640625" customWidth="1"/>
    <col min="12" max="12" width="2.33203125" bestFit="1" customWidth="1"/>
    <col min="13" max="13" width="6.6640625" bestFit="1" customWidth="1"/>
    <col min="14" max="14" width="2.33203125" customWidth="1"/>
    <col min="15" max="15" width="5.1640625" bestFit="1" customWidth="1"/>
    <col min="16" max="16" width="3.1640625" bestFit="1" customWidth="1"/>
    <col min="17" max="17" width="7.33203125" bestFit="1" customWidth="1"/>
    <col min="18" max="19" width="5.6640625" bestFit="1" customWidth="1"/>
    <col min="20" max="20" width="2.33203125" bestFit="1" customWidth="1"/>
    <col min="21" max="21" width="5.6640625" bestFit="1" customWidth="1"/>
    <col min="22" max="22" width="2.33203125" bestFit="1" customWidth="1"/>
  </cols>
  <sheetData>
    <row r="1" spans="1:25" ht="25">
      <c r="A1" s="14" t="s">
        <v>14</v>
      </c>
    </row>
    <row r="2" spans="1:25" ht="18">
      <c r="A2" s="15" t="s">
        <v>15</v>
      </c>
    </row>
    <row r="4" spans="1:25" ht="14">
      <c r="A4" s="4" t="s">
        <v>0</v>
      </c>
      <c r="B4" s="4" t="s">
        <v>2</v>
      </c>
      <c r="C4" s="6" t="s">
        <v>6</v>
      </c>
      <c r="D4" s="4" t="s">
        <v>2</v>
      </c>
      <c r="E4" s="4" t="s">
        <v>1</v>
      </c>
      <c r="F4" s="4" t="s">
        <v>2</v>
      </c>
      <c r="G4" s="4" t="s">
        <v>4</v>
      </c>
      <c r="H4" s="4" t="s">
        <v>2</v>
      </c>
      <c r="I4" s="4" t="s">
        <v>5</v>
      </c>
      <c r="J4" s="4" t="s">
        <v>2</v>
      </c>
      <c r="K4" s="4" t="s">
        <v>16</v>
      </c>
      <c r="L4" s="4" t="s">
        <v>2</v>
      </c>
      <c r="M4" s="4" t="s">
        <v>17</v>
      </c>
      <c r="N4" s="4" t="s">
        <v>2</v>
      </c>
      <c r="O4" s="6" t="s">
        <v>3</v>
      </c>
      <c r="P4" s="4" t="s">
        <v>2</v>
      </c>
      <c r="Q4" s="6" t="s">
        <v>7</v>
      </c>
      <c r="R4" s="4" t="s">
        <v>2</v>
      </c>
      <c r="S4" s="6" t="s">
        <v>18</v>
      </c>
      <c r="T4" s="4" t="s">
        <v>2</v>
      </c>
      <c r="U4" s="6" t="s">
        <v>19</v>
      </c>
      <c r="V4" s="4" t="s">
        <v>2</v>
      </c>
      <c r="W4" s="4"/>
      <c r="X4" s="4"/>
      <c r="Y4" s="4"/>
    </row>
    <row r="5" spans="1:25">
      <c r="A5" s="1">
        <v>49.63</v>
      </c>
      <c r="B5" s="1">
        <f t="shared" ref="B5:B11" si="0">0.005*A5+0.02</f>
        <v>0.26815</v>
      </c>
      <c r="C5" s="3">
        <f t="shared" ref="C5:C39" si="1">2*PI()*A5</f>
        <v>311.8344867953229</v>
      </c>
      <c r="D5" s="3">
        <f t="shared" ref="D5:D39" si="2">2*PI()*B5</f>
        <v>1.6848361401202061</v>
      </c>
      <c r="E5" s="2">
        <v>2.7040000000000002</v>
      </c>
      <c r="F5" s="2">
        <f t="shared" ref="F5:F20" si="3">0.005*E5+0.002</f>
        <v>1.5520000000000001E-2</v>
      </c>
      <c r="G5" s="2">
        <v>2.3E-2</v>
      </c>
      <c r="H5" s="2">
        <f t="shared" ref="H5:H14" si="4">0.005*G5+0.002</f>
        <v>2.1150000000000001E-3</v>
      </c>
      <c r="I5" s="7">
        <f t="shared" ref="I5:I39" si="5">G5/E5</f>
        <v>8.5059171597633137E-3</v>
      </c>
      <c r="J5" s="7">
        <f t="shared" ref="J5:J39" si="6">(F5/E5+H5/G5)*I5</f>
        <v>8.3099550085781308E-4</v>
      </c>
      <c r="K5" s="7">
        <f t="shared" ref="K5:K39" si="7">SQRT($I$47^2+($I$44*C5/1000)^2)/SQRT(($I$47+$E$47)^2+(($I$44*C5/1000)-1/($E$44*C5/1000000))^2)</f>
        <v>9.3054842831145953E-3</v>
      </c>
      <c r="L5" s="7"/>
      <c r="M5" s="7">
        <f t="shared" ref="M5:M39" si="8">SQRT(($I$44*C5/1000)^2)/SQRT(($E$47)^2+(($I$44*C5/1000)-1/($E$44*C5/1000000))^2)</f>
        <v>8.3213962479844559E-3</v>
      </c>
      <c r="N5" s="7"/>
      <c r="O5" s="5">
        <v>157</v>
      </c>
      <c r="P5" s="5">
        <v>20</v>
      </c>
      <c r="Q5" s="1">
        <f t="shared" ref="Q5:Q39" si="9">O5*PI()/180</f>
        <v>2.740166925631097</v>
      </c>
      <c r="R5" s="1">
        <f t="shared" ref="R5:R39" si="10">P5*PI()/180</f>
        <v>0.3490658503988659</v>
      </c>
      <c r="S5" s="1">
        <f t="shared" ref="S5:S39" si="11">ATAN2($I$47,$I$44*C5/1000)-ATAN2($I$47+$E$47,($I$44*C5/1000)-1/($E$44*C5/1000000))</f>
        <v>2.6683706411131451</v>
      </c>
      <c r="T5" s="1"/>
      <c r="U5" s="1">
        <f t="shared" ref="U5:U39" si="12">PI()/2-ATAN2($E$47,($I$44*C5/1000)-1/($E$44*C5/1000000))</f>
        <v>3.136646090348953</v>
      </c>
      <c r="V5" s="1"/>
      <c r="W5" s="1"/>
      <c r="X5" s="1"/>
      <c r="Y5" s="1"/>
    </row>
    <row r="6" spans="1:25">
      <c r="A6" s="1">
        <v>75.69</v>
      </c>
      <c r="B6" s="1">
        <f t="shared" si="0"/>
        <v>0.39845000000000003</v>
      </c>
      <c r="C6" s="3">
        <f t="shared" si="1"/>
        <v>475.57429590042284</v>
      </c>
      <c r="D6" s="3">
        <f t="shared" si="2"/>
        <v>2.5035351856457062</v>
      </c>
      <c r="E6" s="2">
        <v>2.7040000000000002</v>
      </c>
      <c r="F6" s="2">
        <f t="shared" si="3"/>
        <v>1.5520000000000001E-2</v>
      </c>
      <c r="G6" s="2">
        <v>5.3999999999999999E-2</v>
      </c>
      <c r="H6" s="2">
        <f t="shared" si="4"/>
        <v>2.2699999999999999E-3</v>
      </c>
      <c r="I6" s="7">
        <f t="shared" si="5"/>
        <v>1.997041420118343E-2</v>
      </c>
      <c r="J6" s="7">
        <f t="shared" si="6"/>
        <v>9.54120128847029E-4</v>
      </c>
      <c r="K6" s="7">
        <f t="shared" si="7"/>
        <v>2.0596021447713362E-2</v>
      </c>
      <c r="L6" s="7"/>
      <c r="M6" s="7">
        <f t="shared" si="8"/>
        <v>1.9570219578814038E-2</v>
      </c>
      <c r="N6" s="7"/>
      <c r="O6" s="5">
        <v>150</v>
      </c>
      <c r="P6" s="5">
        <v>20</v>
      </c>
      <c r="Q6" s="1">
        <f t="shared" si="9"/>
        <v>2.6179938779914944</v>
      </c>
      <c r="R6" s="1">
        <f t="shared" si="10"/>
        <v>0.3490658503988659</v>
      </c>
      <c r="S6" s="1">
        <f t="shared" si="11"/>
        <v>2.8103915246447402</v>
      </c>
      <c r="T6" s="1"/>
      <c r="U6" s="1">
        <f t="shared" si="12"/>
        <v>3.1339646432660757</v>
      </c>
      <c r="V6" s="1"/>
      <c r="W6" s="1"/>
      <c r="X6" s="1"/>
      <c r="Y6" s="1"/>
    </row>
    <row r="7" spans="1:25">
      <c r="A7" s="1">
        <v>92.55</v>
      </c>
      <c r="B7" s="1">
        <f t="shared" si="0"/>
        <v>0.48275000000000001</v>
      </c>
      <c r="C7" s="3">
        <f t="shared" si="1"/>
        <v>581.50880017947065</v>
      </c>
      <c r="D7" s="3">
        <f t="shared" si="2"/>
        <v>3.0332077070409453</v>
      </c>
      <c r="E7" s="2">
        <v>2.7029999999999998</v>
      </c>
      <c r="F7" s="2">
        <f t="shared" si="3"/>
        <v>1.5514999999999999E-2</v>
      </c>
      <c r="G7" s="2">
        <v>8.1000000000000003E-2</v>
      </c>
      <c r="H7" s="2">
        <f t="shared" si="4"/>
        <v>2.405E-3</v>
      </c>
      <c r="I7" s="7">
        <f t="shared" si="5"/>
        <v>2.9966703662597117E-2</v>
      </c>
      <c r="J7" s="7">
        <f t="shared" si="6"/>
        <v>1.0617585672679224E-3</v>
      </c>
      <c r="K7" s="7">
        <f t="shared" si="7"/>
        <v>3.0588392077023172E-2</v>
      </c>
      <c r="L7" s="7"/>
      <c r="M7" s="7">
        <f t="shared" si="8"/>
        <v>2.9545659435971039E-2</v>
      </c>
      <c r="N7" s="7"/>
      <c r="O7" s="5">
        <v>150</v>
      </c>
      <c r="P7" s="5">
        <v>10</v>
      </c>
      <c r="Q7" s="1">
        <f t="shared" si="9"/>
        <v>2.6179938779914944</v>
      </c>
      <c r="R7" s="1">
        <f t="shared" si="10"/>
        <v>0.17453292519943295</v>
      </c>
      <c r="S7" s="1">
        <f t="shared" si="11"/>
        <v>2.8619913476642993</v>
      </c>
      <c r="T7" s="1"/>
      <c r="U7" s="1">
        <f t="shared" si="12"/>
        <v>3.1321743311989811</v>
      </c>
      <c r="V7" s="1"/>
      <c r="W7" s="1"/>
      <c r="X7" s="1"/>
      <c r="Y7" s="1"/>
    </row>
    <row r="8" spans="1:25">
      <c r="A8" s="1">
        <v>115.78</v>
      </c>
      <c r="B8" s="1">
        <f t="shared" si="0"/>
        <v>0.59889999999999999</v>
      </c>
      <c r="C8" s="3">
        <f t="shared" si="1"/>
        <v>727.46719486525251</v>
      </c>
      <c r="D8" s="3">
        <f t="shared" si="2"/>
        <v>3.762999680469854</v>
      </c>
      <c r="E8" s="2">
        <v>2.7010000000000001</v>
      </c>
      <c r="F8" s="2">
        <f t="shared" si="3"/>
        <v>1.5505000000000001E-2</v>
      </c>
      <c r="G8" s="2">
        <v>0.126</v>
      </c>
      <c r="H8" s="2">
        <f t="shared" si="4"/>
        <v>2.63E-3</v>
      </c>
      <c r="I8" s="7">
        <f t="shared" si="5"/>
        <v>4.6649389115142541E-2</v>
      </c>
      <c r="J8" s="7">
        <f t="shared" si="6"/>
        <v>1.2415026946428307E-3</v>
      </c>
      <c r="K8" s="7">
        <f t="shared" si="7"/>
        <v>4.8084770702729519E-2</v>
      </c>
      <c r="L8" s="7"/>
      <c r="M8" s="7">
        <f t="shared" si="8"/>
        <v>4.7022675956505271E-2</v>
      </c>
      <c r="N8" s="7"/>
      <c r="O8" s="5">
        <v>166</v>
      </c>
      <c r="P8" s="5">
        <v>5</v>
      </c>
      <c r="Q8" s="2">
        <f t="shared" si="9"/>
        <v>2.8972465583105871</v>
      </c>
      <c r="R8" s="2">
        <f t="shared" si="10"/>
        <v>8.7266462599716474E-2</v>
      </c>
      <c r="S8" s="2">
        <f t="shared" si="11"/>
        <v>2.9081512407160206</v>
      </c>
      <c r="T8" s="1"/>
      <c r="U8" s="2">
        <f t="shared" si="12"/>
        <v>3.1296105228407916</v>
      </c>
      <c r="V8" s="1"/>
      <c r="W8" s="1"/>
      <c r="X8" s="1"/>
      <c r="Y8" s="1"/>
    </row>
    <row r="9" spans="1:25">
      <c r="A9" s="1">
        <v>143.93</v>
      </c>
      <c r="B9" s="1">
        <f t="shared" si="0"/>
        <v>0.73965000000000003</v>
      </c>
      <c r="C9" s="3">
        <f t="shared" si="1"/>
        <v>904.33886126235791</v>
      </c>
      <c r="D9" s="3">
        <f t="shared" si="2"/>
        <v>4.6473580124553813</v>
      </c>
      <c r="E9" s="2">
        <v>2.698</v>
      </c>
      <c r="F9" s="2">
        <f t="shared" si="3"/>
        <v>1.549E-2</v>
      </c>
      <c r="G9" s="2">
        <v>0.20200000000000001</v>
      </c>
      <c r="H9" s="2">
        <f t="shared" si="4"/>
        <v>3.0100000000000001E-3</v>
      </c>
      <c r="I9" s="7">
        <f t="shared" si="5"/>
        <v>7.487027427724241E-2</v>
      </c>
      <c r="J9" s="7">
        <f t="shared" si="6"/>
        <v>1.5454931610654132E-3</v>
      </c>
      <c r="K9" s="7">
        <f t="shared" si="7"/>
        <v>7.5659042078341218E-2</v>
      </c>
      <c r="L9" s="7"/>
      <c r="M9" s="7">
        <f t="shared" si="8"/>
        <v>7.4577368293226073E-2</v>
      </c>
      <c r="N9" s="7"/>
      <c r="O9" s="5">
        <v>177</v>
      </c>
      <c r="P9" s="5">
        <v>3</v>
      </c>
      <c r="Q9" s="2">
        <f t="shared" si="9"/>
        <v>3.0892327760299634</v>
      </c>
      <c r="R9" s="2">
        <f t="shared" si="10"/>
        <v>5.2359877559829883E-2</v>
      </c>
      <c r="S9" s="2">
        <f t="shared" si="11"/>
        <v>2.9425122718299717</v>
      </c>
      <c r="T9" s="1"/>
      <c r="U9" s="2">
        <f t="shared" si="12"/>
        <v>3.1263056449520255</v>
      </c>
      <c r="V9" s="1"/>
      <c r="W9" s="1"/>
      <c r="X9" s="1"/>
      <c r="Y9" s="1"/>
    </row>
    <row r="10" spans="1:25">
      <c r="A10" s="1">
        <v>180.78</v>
      </c>
      <c r="B10" s="1">
        <f t="shared" si="0"/>
        <v>0.92390000000000005</v>
      </c>
      <c r="C10" s="3">
        <f t="shared" si="1"/>
        <v>1135.8742398319257</v>
      </c>
      <c r="D10" s="3">
        <f t="shared" si="2"/>
        <v>5.80503490530322</v>
      </c>
      <c r="E10" s="2">
        <v>2.6920000000000002</v>
      </c>
      <c r="F10" s="2">
        <f t="shared" si="3"/>
        <v>1.5460000000000002E-2</v>
      </c>
      <c r="G10" s="2">
        <v>0.33300000000000002</v>
      </c>
      <c r="H10" s="2">
        <f t="shared" si="4"/>
        <v>3.6649999999999999E-3</v>
      </c>
      <c r="I10" s="7">
        <f t="shared" si="5"/>
        <v>0.1236998514115899</v>
      </c>
      <c r="J10" s="7">
        <f t="shared" si="6"/>
        <v>2.0718423858927118E-3</v>
      </c>
      <c r="K10" s="7">
        <f t="shared" si="7"/>
        <v>0.12403580126189806</v>
      </c>
      <c r="L10" s="7"/>
      <c r="M10" s="7">
        <f t="shared" si="8"/>
        <v>0.12294006194913272</v>
      </c>
      <c r="N10" s="7"/>
      <c r="O10" s="5">
        <v>171</v>
      </c>
      <c r="P10" s="5">
        <v>3</v>
      </c>
      <c r="Q10" s="2">
        <f t="shared" si="9"/>
        <v>2.9845130209103035</v>
      </c>
      <c r="R10" s="2">
        <f t="shared" si="10"/>
        <v>5.2359877559829883E-2</v>
      </c>
      <c r="S10" s="2">
        <f t="shared" si="11"/>
        <v>2.9680745393524743</v>
      </c>
      <c r="T10" s="1"/>
      <c r="U10" s="2">
        <f t="shared" si="12"/>
        <v>3.1215284441600044</v>
      </c>
      <c r="V10" s="1"/>
      <c r="W10" s="1"/>
      <c r="X10" s="1"/>
      <c r="Y10" s="1"/>
    </row>
    <row r="11" spans="1:25">
      <c r="A11" s="1">
        <v>221.43</v>
      </c>
      <c r="B11" s="1">
        <f t="shared" si="0"/>
        <v>1.1271500000000001</v>
      </c>
      <c r="C11" s="3">
        <f t="shared" si="1"/>
        <v>1391.2857225687758</v>
      </c>
      <c r="D11" s="3">
        <f t="shared" si="2"/>
        <v>7.0820923189874714</v>
      </c>
      <c r="E11" s="2">
        <v>2.6819999999999999</v>
      </c>
      <c r="F11" s="2">
        <f t="shared" si="3"/>
        <v>1.541E-2</v>
      </c>
      <c r="G11" s="2">
        <v>0.53200000000000003</v>
      </c>
      <c r="H11" s="2">
        <f t="shared" si="4"/>
        <v>4.6600000000000001E-3</v>
      </c>
      <c r="I11" s="7">
        <f t="shared" si="5"/>
        <v>0.19835943325876212</v>
      </c>
      <c r="J11" s="7">
        <f t="shared" si="6"/>
        <v>2.8772255281571679E-3</v>
      </c>
      <c r="K11" s="7">
        <f t="shared" si="7"/>
        <v>0.19757775654021034</v>
      </c>
      <c r="L11" s="7"/>
      <c r="M11" s="7">
        <f t="shared" si="8"/>
        <v>0.19650680394614009</v>
      </c>
      <c r="N11" s="7"/>
      <c r="O11" s="5">
        <v>171</v>
      </c>
      <c r="P11" s="5">
        <v>3</v>
      </c>
      <c r="Q11" s="2">
        <f t="shared" si="9"/>
        <v>2.9845130209103035</v>
      </c>
      <c r="R11" s="2">
        <f t="shared" si="10"/>
        <v>5.2359877559829883E-2</v>
      </c>
      <c r="S11" s="2">
        <f t="shared" si="11"/>
        <v>2.9816554400500781</v>
      </c>
      <c r="T11" s="1"/>
      <c r="U11" s="2">
        <f t="shared" si="12"/>
        <v>3.1154083741545309</v>
      </c>
      <c r="V11" s="1"/>
      <c r="W11" s="1"/>
      <c r="X11" s="1"/>
      <c r="Y11" s="1"/>
    </row>
    <row r="12" spans="1:25">
      <c r="A12" s="3">
        <v>252.3</v>
      </c>
      <c r="B12" s="3">
        <f t="shared" ref="B12:B39" si="13">0.005*A12+0.2</f>
        <v>1.4615</v>
      </c>
      <c r="C12" s="5">
        <f t="shared" si="1"/>
        <v>1585.2476530014096</v>
      </c>
      <c r="D12" s="5">
        <f t="shared" si="2"/>
        <v>9.1828753264429661</v>
      </c>
      <c r="E12" s="2">
        <v>2.6709999999999998</v>
      </c>
      <c r="F12" s="2">
        <f t="shared" si="3"/>
        <v>1.5354999999999999E-2</v>
      </c>
      <c r="G12" s="2">
        <v>0.73</v>
      </c>
      <c r="H12" s="2">
        <f t="shared" si="4"/>
        <v>5.6500000000000005E-3</v>
      </c>
      <c r="I12" s="7">
        <f t="shared" si="5"/>
        <v>0.27330587794833394</v>
      </c>
      <c r="J12" s="7">
        <f t="shared" si="6"/>
        <v>3.6864888640571578E-3</v>
      </c>
      <c r="K12" s="7">
        <f t="shared" si="7"/>
        <v>0.2719467853920387</v>
      </c>
      <c r="L12" s="7"/>
      <c r="M12" s="7">
        <f t="shared" si="8"/>
        <v>0.27096281130303329</v>
      </c>
      <c r="N12" s="7"/>
      <c r="O12" s="5">
        <v>170</v>
      </c>
      <c r="P12" s="5">
        <v>2</v>
      </c>
      <c r="Q12" s="2">
        <f t="shared" si="9"/>
        <v>2.9670597283903604</v>
      </c>
      <c r="R12" s="2">
        <f t="shared" si="10"/>
        <v>3.4906585039886591E-2</v>
      </c>
      <c r="S12" s="2">
        <f t="shared" si="11"/>
        <v>2.9851115387231237</v>
      </c>
      <c r="T12" s="1"/>
      <c r="U12" s="2">
        <f t="shared" si="12"/>
        <v>3.1099031820590062</v>
      </c>
      <c r="V12" s="1"/>
      <c r="W12" s="1"/>
      <c r="X12" s="1"/>
      <c r="Y12" s="1"/>
    </row>
    <row r="13" spans="1:25">
      <c r="A13" s="3">
        <v>307.10000000000002</v>
      </c>
      <c r="B13" s="3">
        <f t="shared" si="13"/>
        <v>1.7355</v>
      </c>
      <c r="C13" s="5">
        <f t="shared" si="1"/>
        <v>1929.5662078348512</v>
      </c>
      <c r="D13" s="5">
        <f t="shared" si="2"/>
        <v>10.904468100610172</v>
      </c>
      <c r="E13" s="2">
        <v>2.637</v>
      </c>
      <c r="F13" s="2">
        <f t="shared" si="3"/>
        <v>1.5185000000000001E-2</v>
      </c>
      <c r="G13" s="2">
        <v>1.2250000000000001</v>
      </c>
      <c r="H13" s="2">
        <f t="shared" si="4"/>
        <v>8.1250000000000003E-3</v>
      </c>
      <c r="I13" s="2">
        <f t="shared" si="5"/>
        <v>0.46454304133485025</v>
      </c>
      <c r="J13" s="2">
        <f t="shared" si="6"/>
        <v>5.7561949498178616E-3</v>
      </c>
      <c r="K13" s="2">
        <f t="shared" si="7"/>
        <v>0.46193542947670774</v>
      </c>
      <c r="L13" s="2"/>
      <c r="M13" s="2">
        <f t="shared" si="8"/>
        <v>0.46151303417577477</v>
      </c>
      <c r="N13" s="2"/>
      <c r="O13" s="5">
        <v>170</v>
      </c>
      <c r="P13" s="5">
        <v>3</v>
      </c>
      <c r="Q13" s="2">
        <f t="shared" si="9"/>
        <v>2.9670597283903604</v>
      </c>
      <c r="R13" s="2">
        <f t="shared" si="10"/>
        <v>5.2359877559829883E-2</v>
      </c>
      <c r="S13" s="2">
        <f t="shared" si="11"/>
        <v>2.9793005907711985</v>
      </c>
      <c r="T13" s="1"/>
      <c r="U13" s="2">
        <f t="shared" si="12"/>
        <v>3.0972423697631073</v>
      </c>
      <c r="V13" s="1"/>
      <c r="W13" s="1"/>
      <c r="X13" s="1"/>
      <c r="Y13" s="1"/>
    </row>
    <row r="14" spans="1:25">
      <c r="A14" s="3">
        <v>336</v>
      </c>
      <c r="B14" s="3">
        <f t="shared" si="13"/>
        <v>1.88</v>
      </c>
      <c r="C14" s="5">
        <f t="shared" si="1"/>
        <v>2111.1502632123411</v>
      </c>
      <c r="D14" s="5">
        <f t="shared" si="2"/>
        <v>11.812388377497621</v>
      </c>
      <c r="E14" s="2">
        <v>2.6080000000000001</v>
      </c>
      <c r="F14" s="2">
        <f t="shared" si="3"/>
        <v>1.5040000000000001E-2</v>
      </c>
      <c r="G14" s="2">
        <v>1.5940000000000001</v>
      </c>
      <c r="H14" s="2">
        <f t="shared" si="4"/>
        <v>9.9700000000000014E-3</v>
      </c>
      <c r="I14" s="2">
        <f t="shared" si="5"/>
        <v>0.61119631901840488</v>
      </c>
      <c r="J14" s="2">
        <f t="shared" si="6"/>
        <v>7.3475431894312925E-3</v>
      </c>
      <c r="K14" s="2">
        <f t="shared" si="7"/>
        <v>0.60712246243180001</v>
      </c>
      <c r="L14" s="2"/>
      <c r="M14" s="2">
        <f t="shared" si="8"/>
        <v>0.60752783602746852</v>
      </c>
      <c r="N14" s="2"/>
      <c r="O14" s="5">
        <v>169</v>
      </c>
      <c r="P14" s="5">
        <v>2</v>
      </c>
      <c r="Q14" s="2">
        <f t="shared" si="9"/>
        <v>2.9496064358704168</v>
      </c>
      <c r="R14" s="2">
        <f t="shared" si="10"/>
        <v>3.4906585039886591E-2</v>
      </c>
      <c r="S14" s="2">
        <f t="shared" si="11"/>
        <v>2.9696997946428345</v>
      </c>
      <c r="T14" s="1"/>
      <c r="U14" s="2">
        <f t="shared" si="12"/>
        <v>3.0882244052871402</v>
      </c>
      <c r="V14" s="1"/>
      <c r="W14" s="1"/>
      <c r="X14" s="1"/>
      <c r="Y14" s="1"/>
    </row>
    <row r="15" spans="1:25">
      <c r="A15" s="3">
        <v>364.7</v>
      </c>
      <c r="B15" s="3">
        <f t="shared" si="13"/>
        <v>2.0234999999999999</v>
      </c>
      <c r="C15" s="5">
        <f t="shared" si="1"/>
        <v>2291.4776815283949</v>
      </c>
      <c r="D15" s="5">
        <f t="shared" si="2"/>
        <v>12.714025469077892</v>
      </c>
      <c r="E15" s="2">
        <v>2.5649999999999999</v>
      </c>
      <c r="F15" s="2">
        <f t="shared" si="3"/>
        <v>1.4825E-2</v>
      </c>
      <c r="G15" s="1">
        <v>2.04</v>
      </c>
      <c r="H15" s="1">
        <f>0.01*G15+0.02</f>
        <v>4.0400000000000005E-2</v>
      </c>
      <c r="I15" s="2">
        <f t="shared" si="5"/>
        <v>0.79532163742690065</v>
      </c>
      <c r="J15" s="2">
        <f t="shared" si="6"/>
        <v>2.0347229346921562E-2</v>
      </c>
      <c r="K15" s="2">
        <f t="shared" si="7"/>
        <v>0.80002964335566251</v>
      </c>
      <c r="L15" s="2"/>
      <c r="M15" s="2">
        <f t="shared" si="8"/>
        <v>0.80219192812186491</v>
      </c>
      <c r="N15" s="2"/>
      <c r="O15" s="5">
        <v>168</v>
      </c>
      <c r="P15" s="5">
        <v>2</v>
      </c>
      <c r="Q15" s="2">
        <f t="shared" si="9"/>
        <v>2.9321531433504737</v>
      </c>
      <c r="R15" s="2">
        <f t="shared" si="10"/>
        <v>3.4906585039886591E-2</v>
      </c>
      <c r="S15" s="2">
        <f t="shared" si="11"/>
        <v>2.9543542041375384</v>
      </c>
      <c r="T15" s="1"/>
      <c r="U15" s="2">
        <f t="shared" si="12"/>
        <v>3.076654839527766</v>
      </c>
      <c r="V15" s="1"/>
      <c r="W15" s="1"/>
      <c r="X15" s="1"/>
      <c r="Y15" s="1"/>
    </row>
    <row r="16" spans="1:25">
      <c r="A16" s="3">
        <v>382.1</v>
      </c>
      <c r="B16" s="3">
        <f t="shared" si="13"/>
        <v>2.1105</v>
      </c>
      <c r="C16" s="5">
        <f t="shared" si="1"/>
        <v>2400.8051058733199</v>
      </c>
      <c r="D16" s="5">
        <f t="shared" si="2"/>
        <v>13.260662590802516</v>
      </c>
      <c r="E16" s="2">
        <v>2.528</v>
      </c>
      <c r="F16" s="2">
        <f t="shared" si="3"/>
        <v>1.464E-2</v>
      </c>
      <c r="G16" s="1">
        <v>2.39</v>
      </c>
      <c r="H16" s="1">
        <f>0.01*G16+0.02</f>
        <v>4.3900000000000002E-2</v>
      </c>
      <c r="I16" s="2">
        <f t="shared" si="5"/>
        <v>0.94541139240506333</v>
      </c>
      <c r="J16" s="2">
        <f t="shared" si="6"/>
        <v>2.2840515342092613E-2</v>
      </c>
      <c r="K16" s="2">
        <f t="shared" si="7"/>
        <v>0.95087640294069498</v>
      </c>
      <c r="L16" s="2"/>
      <c r="M16" s="2">
        <f t="shared" si="8"/>
        <v>0.95502683157202894</v>
      </c>
      <c r="N16" s="2"/>
      <c r="O16" s="5">
        <v>167</v>
      </c>
      <c r="P16" s="5">
        <v>2</v>
      </c>
      <c r="Q16" s="2">
        <f t="shared" si="9"/>
        <v>2.9146998508305306</v>
      </c>
      <c r="R16" s="2">
        <f t="shared" si="10"/>
        <v>3.4906585039886591E-2</v>
      </c>
      <c r="S16" s="2">
        <f t="shared" si="11"/>
        <v>2.9412951753438685</v>
      </c>
      <c r="T16" s="1"/>
      <c r="U16" s="2">
        <f t="shared" si="12"/>
        <v>3.0677881694923528</v>
      </c>
      <c r="V16" s="1"/>
      <c r="W16" s="1"/>
      <c r="X16" s="1"/>
      <c r="Y16" s="1"/>
    </row>
    <row r="17" spans="1:25">
      <c r="A17" s="3">
        <v>414.8</v>
      </c>
      <c r="B17" s="3">
        <f t="shared" si="13"/>
        <v>2.2740000000000005</v>
      </c>
      <c r="C17" s="5">
        <f t="shared" si="1"/>
        <v>2606.2652654180924</v>
      </c>
      <c r="D17" s="5">
        <f t="shared" si="2"/>
        <v>14.287963388526382</v>
      </c>
      <c r="E17" s="2">
        <v>2.4220000000000002</v>
      </c>
      <c r="F17" s="2">
        <f t="shared" si="3"/>
        <v>1.4110000000000001E-2</v>
      </c>
      <c r="G17" s="1">
        <v>3.24</v>
      </c>
      <c r="H17" s="1">
        <f>0.01*G17+0.02</f>
        <v>5.2400000000000002E-2</v>
      </c>
      <c r="I17" s="2">
        <f t="shared" si="5"/>
        <v>1.3377374071015689</v>
      </c>
      <c r="J17" s="2">
        <f t="shared" si="6"/>
        <v>2.942835458885348E-2</v>
      </c>
      <c r="K17" s="2">
        <f t="shared" si="7"/>
        <v>1.3424739876079284</v>
      </c>
      <c r="L17" s="2"/>
      <c r="M17" s="2">
        <f t="shared" si="8"/>
        <v>1.3548819693307355</v>
      </c>
      <c r="N17" s="2"/>
      <c r="O17" s="5">
        <v>163</v>
      </c>
      <c r="P17" s="5">
        <v>2</v>
      </c>
      <c r="Q17" s="2">
        <f t="shared" si="9"/>
        <v>2.8448866807507569</v>
      </c>
      <c r="R17" s="2">
        <f t="shared" si="10"/>
        <v>3.4906585039886591E-2</v>
      </c>
      <c r="S17" s="2">
        <f t="shared" si="11"/>
        <v>2.9052847173980343</v>
      </c>
      <c r="T17" s="1"/>
      <c r="U17" s="2">
        <f t="shared" si="12"/>
        <v>3.0450793857351401</v>
      </c>
      <c r="V17" s="1"/>
      <c r="W17" s="1"/>
      <c r="X17" s="1"/>
      <c r="Y17" s="1"/>
    </row>
    <row r="18" spans="1:25">
      <c r="A18" s="3">
        <v>441.8</v>
      </c>
      <c r="B18" s="3">
        <f t="shared" si="13"/>
        <v>2.4090000000000003</v>
      </c>
      <c r="C18" s="5">
        <f t="shared" si="1"/>
        <v>2775.9112687119414</v>
      </c>
      <c r="D18" s="5">
        <f t="shared" si="2"/>
        <v>15.136193404995625</v>
      </c>
      <c r="E18" s="2">
        <v>2.2759999999999998</v>
      </c>
      <c r="F18" s="2">
        <f t="shared" si="3"/>
        <v>1.338E-2</v>
      </c>
      <c r="G18" s="1">
        <v>4.18</v>
      </c>
      <c r="H18" s="1">
        <f t="shared" ref="H18:H29" si="14">0.01*G18+0.02</f>
        <v>6.1799999999999994E-2</v>
      </c>
      <c r="I18" s="2">
        <f t="shared" si="5"/>
        <v>1.836555360281195</v>
      </c>
      <c r="J18" s="2">
        <f t="shared" si="6"/>
        <v>3.7949521406222493E-2</v>
      </c>
      <c r="K18" s="2">
        <f t="shared" si="7"/>
        <v>1.8438282875549163</v>
      </c>
      <c r="L18" s="2"/>
      <c r="M18" s="2">
        <f t="shared" si="8"/>
        <v>1.8751423376894458</v>
      </c>
      <c r="N18" s="2"/>
      <c r="O18" s="5">
        <v>160</v>
      </c>
      <c r="P18" s="5">
        <v>2</v>
      </c>
      <c r="Q18" s="2">
        <f t="shared" si="9"/>
        <v>2.7925268031909272</v>
      </c>
      <c r="R18" s="2">
        <f t="shared" si="10"/>
        <v>3.4906585039886591E-2</v>
      </c>
      <c r="S18" s="2">
        <f t="shared" si="11"/>
        <v>2.8569868232701081</v>
      </c>
      <c r="T18" s="1"/>
      <c r="U18" s="2">
        <f t="shared" si="12"/>
        <v>3.0160475277436452</v>
      </c>
      <c r="V18" s="1"/>
      <c r="W18" s="1"/>
      <c r="X18" s="1"/>
      <c r="Y18" s="1"/>
    </row>
    <row r="19" spans="1:25">
      <c r="A19" s="3">
        <v>470.7</v>
      </c>
      <c r="B19" s="3">
        <f t="shared" si="13"/>
        <v>2.5535000000000001</v>
      </c>
      <c r="C19" s="5">
        <f t="shared" si="1"/>
        <v>2957.4953240894311</v>
      </c>
      <c r="D19" s="5">
        <f t="shared" si="2"/>
        <v>16.044113681883076</v>
      </c>
      <c r="E19" s="2">
        <v>2.0230000000000001</v>
      </c>
      <c r="F19" s="2">
        <f t="shared" si="3"/>
        <v>1.2115000000000001E-2</v>
      </c>
      <c r="G19" s="1">
        <v>5.43</v>
      </c>
      <c r="H19" s="1">
        <f t="shared" si="14"/>
        <v>7.4300000000000005E-2</v>
      </c>
      <c r="I19" s="2">
        <f t="shared" si="5"/>
        <v>2.6841324765200194</v>
      </c>
      <c r="J19" s="2">
        <f t="shared" si="6"/>
        <v>5.2801910505704416E-2</v>
      </c>
      <c r="K19" s="2">
        <f t="shared" si="7"/>
        <v>2.7375966534027074</v>
      </c>
      <c r="L19" s="2"/>
      <c r="M19" s="2">
        <f t="shared" si="8"/>
        <v>2.8352160185293589</v>
      </c>
      <c r="N19" s="2"/>
      <c r="O19" s="5">
        <v>153</v>
      </c>
      <c r="P19" s="5">
        <v>2</v>
      </c>
      <c r="Q19" s="2">
        <f t="shared" si="9"/>
        <v>2.6703537555513241</v>
      </c>
      <c r="R19" s="2">
        <f t="shared" si="10"/>
        <v>3.4906585039886591E-2</v>
      </c>
      <c r="S19" s="2">
        <f t="shared" si="11"/>
        <v>2.7677352104151804</v>
      </c>
      <c r="T19" s="1"/>
      <c r="U19" s="2">
        <f t="shared" si="12"/>
        <v>2.9629420676587257</v>
      </c>
      <c r="V19" s="1"/>
      <c r="W19" s="1"/>
      <c r="X19" s="1"/>
      <c r="Y19" s="1"/>
    </row>
    <row r="20" spans="1:25">
      <c r="A20" s="3">
        <v>505</v>
      </c>
      <c r="B20" s="3">
        <f t="shared" si="13"/>
        <v>2.7250000000000001</v>
      </c>
      <c r="C20" s="5">
        <f t="shared" si="1"/>
        <v>3173.008580125691</v>
      </c>
      <c r="D20" s="5">
        <f t="shared" si="2"/>
        <v>17.121679962064373</v>
      </c>
      <c r="E20" s="2">
        <v>1.5609999999999999</v>
      </c>
      <c r="F20" s="2">
        <f t="shared" si="3"/>
        <v>9.8050000000000012E-3</v>
      </c>
      <c r="G20" s="1">
        <v>7.08</v>
      </c>
      <c r="H20" s="1">
        <f t="shared" si="14"/>
        <v>9.0800000000000006E-2</v>
      </c>
      <c r="I20" s="2">
        <f t="shared" si="5"/>
        <v>4.5355541319666886</v>
      </c>
      <c r="J20" s="2">
        <f t="shared" si="6"/>
        <v>8.6656699720649211E-2</v>
      </c>
      <c r="K20" s="2">
        <f t="shared" si="7"/>
        <v>4.9696112797042566</v>
      </c>
      <c r="L20" s="2"/>
      <c r="M20" s="2">
        <f t="shared" si="8"/>
        <v>5.5537956656505667</v>
      </c>
      <c r="N20" s="2"/>
      <c r="O20" s="5">
        <v>135</v>
      </c>
      <c r="P20" s="5">
        <v>2</v>
      </c>
      <c r="Q20" s="2">
        <f t="shared" si="9"/>
        <v>2.3561944901923448</v>
      </c>
      <c r="R20" s="2">
        <f t="shared" si="10"/>
        <v>3.4906585039886591E-2</v>
      </c>
      <c r="S20" s="2">
        <f t="shared" si="11"/>
        <v>2.5289243679313653</v>
      </c>
      <c r="T20" s="1"/>
      <c r="U20" s="2">
        <f t="shared" si="12"/>
        <v>2.8111619585462959</v>
      </c>
      <c r="V20" s="1"/>
      <c r="W20" s="1"/>
      <c r="X20" s="1"/>
      <c r="Y20" s="1"/>
    </row>
    <row r="21" spans="1:25">
      <c r="A21" s="3">
        <v>544.9</v>
      </c>
      <c r="B21" s="3">
        <f t="shared" si="13"/>
        <v>2.9245000000000001</v>
      </c>
      <c r="C21" s="12">
        <f t="shared" si="1"/>
        <v>3423.7076738821565</v>
      </c>
      <c r="D21" s="5">
        <f t="shared" si="2"/>
        <v>18.375175430846699</v>
      </c>
      <c r="E21" s="2">
        <v>1.1719999999999999</v>
      </c>
      <c r="F21" s="2">
        <f t="shared" ref="F21:F34" si="15">0.01*E21+0.002</f>
        <v>1.372E-2</v>
      </c>
      <c r="G21" s="1">
        <v>8.36</v>
      </c>
      <c r="H21" s="1">
        <f t="shared" si="14"/>
        <v>0.1036</v>
      </c>
      <c r="I21" s="13">
        <f t="shared" si="5"/>
        <v>7.1331058020477816</v>
      </c>
      <c r="J21" s="2">
        <f t="shared" si="6"/>
        <v>0.17189949795571294</v>
      </c>
      <c r="K21" s="2">
        <f t="shared" si="7"/>
        <v>10.02337429875857</v>
      </c>
      <c r="L21" s="2"/>
      <c r="M21" s="2">
        <f t="shared" si="8"/>
        <v>18.385401556776074</v>
      </c>
      <c r="N21" s="2"/>
      <c r="O21" s="5">
        <v>88</v>
      </c>
      <c r="P21" s="5">
        <v>3</v>
      </c>
      <c r="Q21" s="2">
        <f t="shared" si="9"/>
        <v>1.5358897417550099</v>
      </c>
      <c r="R21" s="2">
        <f t="shared" si="10"/>
        <v>5.2359877559829883E-2</v>
      </c>
      <c r="S21" s="2">
        <f t="shared" si="11"/>
        <v>1.5773249544884935</v>
      </c>
      <c r="T21" s="1"/>
      <c r="U21" s="2">
        <f t="shared" si="12"/>
        <v>1.6665451762724126</v>
      </c>
      <c r="V21" s="1"/>
      <c r="W21" s="1"/>
      <c r="X21" s="1"/>
      <c r="Y21" s="1"/>
    </row>
    <row r="22" spans="1:25">
      <c r="A22" s="3">
        <v>588.70000000000005</v>
      </c>
      <c r="B22" s="3">
        <f t="shared" si="13"/>
        <v>3.1435000000000004</v>
      </c>
      <c r="C22" s="5">
        <f t="shared" si="1"/>
        <v>3698.9111903366229</v>
      </c>
      <c r="D22" s="5">
        <f t="shared" si="2"/>
        <v>19.751193013119032</v>
      </c>
      <c r="E22" s="2">
        <v>1.591</v>
      </c>
      <c r="F22" s="2">
        <f t="shared" si="15"/>
        <v>1.7910000000000002E-2</v>
      </c>
      <c r="G22" s="1">
        <v>7.98</v>
      </c>
      <c r="H22" s="1">
        <f t="shared" si="14"/>
        <v>9.9800000000000014E-2</v>
      </c>
      <c r="I22" s="2">
        <f t="shared" si="5"/>
        <v>5.0157133878064117</v>
      </c>
      <c r="J22" s="2">
        <f t="shared" si="6"/>
        <v>0.11919008596832989</v>
      </c>
      <c r="K22" s="2">
        <f t="shared" si="7"/>
        <v>6.0039395803568025</v>
      </c>
      <c r="L22" s="2"/>
      <c r="M22" s="2">
        <f t="shared" si="8"/>
        <v>6.7759424174052683</v>
      </c>
      <c r="N22" s="2"/>
      <c r="O22" s="5">
        <v>42</v>
      </c>
      <c r="P22" s="5">
        <v>3</v>
      </c>
      <c r="Q22" s="2">
        <f t="shared" si="9"/>
        <v>0.73303828583761843</v>
      </c>
      <c r="R22" s="2">
        <f t="shared" si="10"/>
        <v>5.2359877559829883E-2</v>
      </c>
      <c r="S22" s="2">
        <f t="shared" si="11"/>
        <v>0.54469502935988068</v>
      </c>
      <c r="T22" s="1"/>
      <c r="U22" s="2">
        <f t="shared" si="12"/>
        <v>0.3464565560355648</v>
      </c>
      <c r="V22" s="1"/>
      <c r="W22" s="1"/>
      <c r="X22" s="1"/>
      <c r="Y22" s="1"/>
    </row>
    <row r="23" spans="1:25">
      <c r="A23" s="3">
        <v>643.5</v>
      </c>
      <c r="B23" s="3">
        <f t="shared" si="13"/>
        <v>3.4175000000000004</v>
      </c>
      <c r="C23" s="5">
        <f t="shared" si="1"/>
        <v>4043.2297451700638</v>
      </c>
      <c r="D23" s="5">
        <f t="shared" si="2"/>
        <v>21.472785787286238</v>
      </c>
      <c r="E23" s="2">
        <v>2.1059999999999999</v>
      </c>
      <c r="F23" s="2">
        <f t="shared" si="15"/>
        <v>2.3059999999999997E-2</v>
      </c>
      <c r="G23" s="1">
        <v>6.76</v>
      </c>
      <c r="H23" s="1">
        <f t="shared" si="14"/>
        <v>8.7599999999999997E-2</v>
      </c>
      <c r="I23" s="2">
        <f t="shared" si="5"/>
        <v>3.2098765432098766</v>
      </c>
      <c r="J23" s="2">
        <f t="shared" si="6"/>
        <v>7.6742522833057811E-2</v>
      </c>
      <c r="K23" s="2">
        <f t="shared" si="7"/>
        <v>3.4303302033641847</v>
      </c>
      <c r="L23" s="2"/>
      <c r="M23" s="2">
        <f t="shared" si="8"/>
        <v>3.5338022292761373</v>
      </c>
      <c r="N23" s="2"/>
      <c r="O23" s="5">
        <v>22</v>
      </c>
      <c r="P23" s="5">
        <v>2</v>
      </c>
      <c r="Q23" s="2">
        <f t="shared" si="9"/>
        <v>0.38397243543875248</v>
      </c>
      <c r="R23" s="2">
        <f t="shared" si="10"/>
        <v>3.4906585039886591E-2</v>
      </c>
      <c r="S23" s="2">
        <f t="shared" si="11"/>
        <v>0.2551023082492927</v>
      </c>
      <c r="T23" s="1"/>
      <c r="U23" s="2">
        <f t="shared" si="12"/>
        <v>0.1627278788952411</v>
      </c>
      <c r="V23" s="1"/>
      <c r="W23" s="1"/>
      <c r="X23" s="1"/>
      <c r="Y23" s="1"/>
    </row>
    <row r="24" spans="1:25">
      <c r="A24" s="3">
        <v>686.8</v>
      </c>
      <c r="B24" s="3">
        <f t="shared" si="13"/>
        <v>3.6339999999999999</v>
      </c>
      <c r="C24" s="5">
        <f t="shared" si="1"/>
        <v>4315.2916689709391</v>
      </c>
      <c r="D24" s="5">
        <f t="shared" si="2"/>
        <v>22.833095406290617</v>
      </c>
      <c r="E24" s="2">
        <v>2.31</v>
      </c>
      <c r="F24" s="2">
        <f t="shared" si="15"/>
        <v>2.5100000000000004E-2</v>
      </c>
      <c r="G24" s="1">
        <v>5.87</v>
      </c>
      <c r="H24" s="1">
        <f t="shared" si="14"/>
        <v>7.8700000000000006E-2</v>
      </c>
      <c r="I24" s="2">
        <f t="shared" si="5"/>
        <v>2.5411255411255409</v>
      </c>
      <c r="J24" s="2">
        <f t="shared" si="6"/>
        <v>6.1680628174134666E-2</v>
      </c>
      <c r="K24" s="2">
        <f t="shared" si="7"/>
        <v>2.663528102316119</v>
      </c>
      <c r="L24" s="2"/>
      <c r="M24" s="2">
        <f t="shared" si="8"/>
        <v>2.704433011255873</v>
      </c>
      <c r="N24" s="2"/>
      <c r="O24" s="5">
        <v>17</v>
      </c>
      <c r="P24" s="5">
        <v>2</v>
      </c>
      <c r="Q24" s="2">
        <f t="shared" si="9"/>
        <v>0.29670597283903605</v>
      </c>
      <c r="R24" s="2">
        <f t="shared" si="10"/>
        <v>3.4906585039886591E-2</v>
      </c>
      <c r="S24" s="2">
        <f t="shared" si="11"/>
        <v>0.17605563323954132</v>
      </c>
      <c r="T24" s="1"/>
      <c r="U24" s="2">
        <f t="shared" si="12"/>
        <v>0.11643338456964925</v>
      </c>
      <c r="V24" s="1"/>
      <c r="W24" s="1"/>
      <c r="X24" s="1"/>
      <c r="Y24" s="1"/>
    </row>
    <row r="25" spans="1:25">
      <c r="A25" s="3">
        <v>716.2</v>
      </c>
      <c r="B25" s="3">
        <f t="shared" si="13"/>
        <v>3.7810000000000006</v>
      </c>
      <c r="C25" s="5">
        <f t="shared" si="1"/>
        <v>4500.0173170020198</v>
      </c>
      <c r="D25" s="5">
        <f t="shared" si="2"/>
        <v>23.756723646446019</v>
      </c>
      <c r="E25" s="2">
        <v>2.379</v>
      </c>
      <c r="F25" s="2">
        <f t="shared" si="15"/>
        <v>2.579E-2</v>
      </c>
      <c r="G25" s="1">
        <v>5.33</v>
      </c>
      <c r="H25" s="1">
        <f t="shared" si="14"/>
        <v>7.3300000000000004E-2</v>
      </c>
      <c r="I25" s="2">
        <f t="shared" si="5"/>
        <v>2.2404371584699452</v>
      </c>
      <c r="J25" s="2">
        <f t="shared" si="6"/>
        <v>5.5099148514896966E-2</v>
      </c>
      <c r="K25" s="2">
        <f t="shared" si="7"/>
        <v>2.3545186017812672</v>
      </c>
      <c r="L25" s="2"/>
      <c r="M25" s="2">
        <f t="shared" si="8"/>
        <v>2.3800144187706254</v>
      </c>
      <c r="N25" s="2"/>
      <c r="O25" s="5">
        <v>17</v>
      </c>
      <c r="P25" s="5">
        <v>2</v>
      </c>
      <c r="Q25" s="2">
        <f t="shared" si="9"/>
        <v>0.29670597283903605</v>
      </c>
      <c r="R25" s="2">
        <f t="shared" si="10"/>
        <v>3.4906585039886591E-2</v>
      </c>
      <c r="S25" s="2">
        <f t="shared" si="11"/>
        <v>0.14484291527526327</v>
      </c>
      <c r="T25" s="1"/>
      <c r="U25" s="2">
        <f t="shared" si="12"/>
        <v>9.8195888858695568E-2</v>
      </c>
      <c r="V25" s="1"/>
      <c r="W25" s="1"/>
      <c r="X25" s="1"/>
      <c r="Y25" s="1"/>
    </row>
    <row r="26" spans="1:25">
      <c r="A26" s="3">
        <v>760.3</v>
      </c>
      <c r="B26" s="3">
        <f t="shared" si="13"/>
        <v>4.0015000000000001</v>
      </c>
      <c r="C26" s="5">
        <f t="shared" si="1"/>
        <v>4777.1057890486391</v>
      </c>
      <c r="D26" s="5">
        <f t="shared" si="2"/>
        <v>25.142166006679115</v>
      </c>
      <c r="E26" s="2">
        <v>2.4590000000000001</v>
      </c>
      <c r="F26" s="2">
        <f t="shared" si="15"/>
        <v>2.6590000000000003E-2</v>
      </c>
      <c r="G26" s="1">
        <v>4.82</v>
      </c>
      <c r="H26" s="1">
        <f t="shared" si="14"/>
        <v>6.8200000000000011E-2</v>
      </c>
      <c r="I26" s="2">
        <f t="shared" si="5"/>
        <v>1.9601464009760066</v>
      </c>
      <c r="J26" s="2">
        <f t="shared" si="6"/>
        <v>4.8930578609984558E-2</v>
      </c>
      <c r="K26" s="2">
        <f t="shared" si="7"/>
        <v>2.0463469364600857</v>
      </c>
      <c r="L26" s="2"/>
      <c r="M26" s="2">
        <f t="shared" si="8"/>
        <v>2.0608470215867833</v>
      </c>
      <c r="N26" s="2"/>
      <c r="O26" s="5">
        <v>14</v>
      </c>
      <c r="P26" s="5">
        <v>2</v>
      </c>
      <c r="Q26" s="2">
        <f t="shared" si="9"/>
        <v>0.24434609527920614</v>
      </c>
      <c r="R26" s="2">
        <f t="shared" si="10"/>
        <v>3.4906585039886591E-2</v>
      </c>
      <c r="S26" s="2">
        <f t="shared" si="11"/>
        <v>0.11405435992817603</v>
      </c>
      <c r="T26" s="1"/>
      <c r="U26" s="2">
        <f t="shared" si="12"/>
        <v>8.0052442211864028E-2</v>
      </c>
      <c r="V26" s="1"/>
      <c r="W26" s="1"/>
      <c r="X26" s="1"/>
      <c r="Y26" s="1"/>
    </row>
    <row r="27" spans="1:25">
      <c r="A27" s="3">
        <v>802</v>
      </c>
      <c r="B27" s="3">
        <f t="shared" si="13"/>
        <v>4.21</v>
      </c>
      <c r="C27" s="5">
        <f t="shared" si="1"/>
        <v>5039.1146163580279</v>
      </c>
      <c r="D27" s="5">
        <f t="shared" si="2"/>
        <v>26.452210143226058</v>
      </c>
      <c r="E27" s="2">
        <v>2.508</v>
      </c>
      <c r="F27" s="2">
        <f t="shared" si="15"/>
        <v>2.708E-2</v>
      </c>
      <c r="G27" s="1">
        <v>4.46</v>
      </c>
      <c r="H27" s="1">
        <f t="shared" si="14"/>
        <v>6.4600000000000005E-2</v>
      </c>
      <c r="I27" s="2">
        <f t="shared" si="5"/>
        <v>1.7783094098883572</v>
      </c>
      <c r="J27" s="2">
        <f t="shared" si="6"/>
        <v>4.495877943372277E-2</v>
      </c>
      <c r="K27" s="2">
        <f t="shared" si="7"/>
        <v>1.8518969092721103</v>
      </c>
      <c r="L27" s="2"/>
      <c r="M27" s="2">
        <f t="shared" si="8"/>
        <v>1.8613648755483891</v>
      </c>
      <c r="N27" s="2"/>
      <c r="O27" s="5">
        <v>13</v>
      </c>
      <c r="P27" s="5">
        <v>2</v>
      </c>
      <c r="Q27" s="2">
        <f t="shared" si="9"/>
        <v>0.22689280275926285</v>
      </c>
      <c r="R27" s="2">
        <f t="shared" si="10"/>
        <v>3.4906585039886591E-2</v>
      </c>
      <c r="S27" s="2">
        <f t="shared" si="11"/>
        <v>9.4793107710043234E-2</v>
      </c>
      <c r="T27" s="1"/>
      <c r="U27" s="2">
        <f t="shared" si="12"/>
        <v>6.8524669185867637E-2</v>
      </c>
      <c r="V27" s="1"/>
      <c r="W27" s="1"/>
      <c r="X27" s="1"/>
      <c r="Y27" s="1"/>
    </row>
    <row r="28" spans="1:25">
      <c r="A28" s="3">
        <v>894.1</v>
      </c>
      <c r="B28" s="3">
        <f t="shared" si="13"/>
        <v>4.6705000000000005</v>
      </c>
      <c r="C28" s="5">
        <f t="shared" si="1"/>
        <v>5617.7959831492681</v>
      </c>
      <c r="D28" s="5">
        <f t="shared" si="2"/>
        <v>29.34561697718226</v>
      </c>
      <c r="E28" s="2">
        <v>2.5760000000000001</v>
      </c>
      <c r="F28" s="2">
        <f t="shared" si="15"/>
        <v>2.776E-2</v>
      </c>
      <c r="G28" s="1">
        <v>3.97</v>
      </c>
      <c r="H28" s="1">
        <f t="shared" si="14"/>
        <v>5.9700000000000003E-2</v>
      </c>
      <c r="I28" s="2">
        <f t="shared" si="5"/>
        <v>1.5411490683229814</v>
      </c>
      <c r="J28" s="2">
        <f t="shared" si="6"/>
        <v>3.9783500829443312E-2</v>
      </c>
      <c r="K28" s="2">
        <f t="shared" si="7"/>
        <v>1.5889410459890372</v>
      </c>
      <c r="L28" s="2"/>
      <c r="M28" s="2">
        <f t="shared" si="8"/>
        <v>1.5935745414385534</v>
      </c>
      <c r="N28" s="2"/>
      <c r="O28" s="5">
        <v>10</v>
      </c>
      <c r="P28" s="5">
        <v>2</v>
      </c>
      <c r="Q28" s="2">
        <f t="shared" si="9"/>
        <v>0.17453292519943295</v>
      </c>
      <c r="R28" s="2">
        <f t="shared" si="10"/>
        <v>3.4906585039886591E-2</v>
      </c>
      <c r="S28" s="2">
        <f t="shared" si="11"/>
        <v>6.8913957285068994E-2</v>
      </c>
      <c r="T28" s="1"/>
      <c r="U28" s="2">
        <f t="shared" si="12"/>
        <v>5.2606145925370607E-2</v>
      </c>
      <c r="V28" s="1"/>
      <c r="W28" s="1"/>
      <c r="X28" s="1"/>
      <c r="Y28" s="1"/>
    </row>
    <row r="29" spans="1:25">
      <c r="A29" s="3">
        <v>952.5</v>
      </c>
      <c r="B29" s="3">
        <f t="shared" si="13"/>
        <v>4.9625000000000004</v>
      </c>
      <c r="C29" s="5">
        <f t="shared" si="1"/>
        <v>5984.7340050885559</v>
      </c>
      <c r="D29" s="5">
        <f t="shared" si="2"/>
        <v>31.180307086878699</v>
      </c>
      <c r="E29" s="2">
        <v>2.601</v>
      </c>
      <c r="F29" s="2">
        <f t="shared" si="15"/>
        <v>2.801E-2</v>
      </c>
      <c r="G29" s="1">
        <v>3.75</v>
      </c>
      <c r="H29" s="1">
        <f t="shared" si="14"/>
        <v>5.7499999999999996E-2</v>
      </c>
      <c r="I29" s="2">
        <f t="shared" si="5"/>
        <v>1.441753171856978</v>
      </c>
      <c r="J29" s="2">
        <f t="shared" si="6"/>
        <v>3.7633028198275263E-2</v>
      </c>
      <c r="K29" s="2">
        <f t="shared" si="7"/>
        <v>1.4853930875707126</v>
      </c>
      <c r="L29" s="2"/>
      <c r="M29" s="2">
        <f t="shared" si="8"/>
        <v>1.4886610296322149</v>
      </c>
      <c r="N29" s="2"/>
      <c r="O29" s="5">
        <v>10</v>
      </c>
      <c r="P29" s="5">
        <v>2</v>
      </c>
      <c r="Q29" s="2">
        <f t="shared" si="9"/>
        <v>0.17453292519943295</v>
      </c>
      <c r="R29" s="2">
        <f t="shared" si="10"/>
        <v>3.4906585039886591E-2</v>
      </c>
      <c r="S29" s="2">
        <f t="shared" si="11"/>
        <v>5.8746354416561175E-2</v>
      </c>
      <c r="T29" s="1"/>
      <c r="U29" s="2">
        <f t="shared" si="12"/>
        <v>4.6124822384354003E-2</v>
      </c>
      <c r="V29" s="1"/>
      <c r="W29" s="1"/>
      <c r="X29" s="1"/>
      <c r="Y29" s="1"/>
    </row>
    <row r="30" spans="1:25">
      <c r="A30" s="3">
        <v>1060.2</v>
      </c>
      <c r="B30" s="3">
        <f t="shared" si="13"/>
        <v>5.5010000000000003</v>
      </c>
      <c r="C30" s="5">
        <f t="shared" si="1"/>
        <v>6661.4330626717974</v>
      </c>
      <c r="D30" s="5">
        <f t="shared" si="2"/>
        <v>34.563802374794903</v>
      </c>
      <c r="E30" s="2">
        <v>2.63</v>
      </c>
      <c r="F30" s="2">
        <f t="shared" si="15"/>
        <v>2.8299999999999999E-2</v>
      </c>
      <c r="G30" s="1">
        <v>3.48</v>
      </c>
      <c r="H30" s="1">
        <f>0.015*G30+0.02</f>
        <v>7.22E-2</v>
      </c>
      <c r="I30" s="2">
        <f t="shared" si="5"/>
        <v>1.3231939163498099</v>
      </c>
      <c r="J30" s="2">
        <f t="shared" si="6"/>
        <v>4.1690641761482738E-2</v>
      </c>
      <c r="K30" s="2">
        <f t="shared" si="7"/>
        <v>1.3585914932904699</v>
      </c>
      <c r="L30" s="2"/>
      <c r="M30" s="2">
        <f t="shared" si="8"/>
        <v>1.3605463303871057</v>
      </c>
      <c r="N30" s="2"/>
      <c r="O30" s="5">
        <v>9</v>
      </c>
      <c r="P30" s="5">
        <v>2</v>
      </c>
      <c r="Q30" s="2">
        <f t="shared" si="9"/>
        <v>0.15707963267948966</v>
      </c>
      <c r="R30" s="2">
        <f t="shared" si="10"/>
        <v>3.4906585039886591E-2</v>
      </c>
      <c r="S30" s="2">
        <f t="shared" si="11"/>
        <v>4.6249578422139503E-2</v>
      </c>
      <c r="T30" s="1"/>
      <c r="U30" s="2">
        <f t="shared" si="12"/>
        <v>3.7868596215429706E-2</v>
      </c>
      <c r="V30" s="1"/>
      <c r="W30" s="1"/>
      <c r="X30" s="1"/>
      <c r="Y30" s="1"/>
    </row>
    <row r="31" spans="1:25">
      <c r="A31" s="3">
        <v>1132.2</v>
      </c>
      <c r="B31" s="3">
        <f t="shared" si="13"/>
        <v>5.8610000000000007</v>
      </c>
      <c r="C31" s="5">
        <f t="shared" si="1"/>
        <v>7113.8224047887279</v>
      </c>
      <c r="D31" s="5">
        <f t="shared" si="2"/>
        <v>36.825749085379556</v>
      </c>
      <c r="E31" s="2">
        <v>2.6429999999999998</v>
      </c>
      <c r="F31" s="2">
        <f t="shared" si="15"/>
        <v>2.8429999999999997E-2</v>
      </c>
      <c r="G31" s="1">
        <v>3.36</v>
      </c>
      <c r="H31" s="1">
        <f>0.015*G31+0.02</f>
        <v>7.039999999999999E-2</v>
      </c>
      <c r="I31" s="2">
        <f t="shared" si="5"/>
        <v>1.2712826333711691</v>
      </c>
      <c r="J31" s="2">
        <f t="shared" si="6"/>
        <v>4.031122408881662E-2</v>
      </c>
      <c r="K31" s="2">
        <f t="shared" si="7"/>
        <v>1.3012620307878022</v>
      </c>
      <c r="L31" s="2"/>
      <c r="M31" s="2">
        <f t="shared" si="8"/>
        <v>1.3027415723540645</v>
      </c>
      <c r="N31" s="2"/>
      <c r="O31" s="5">
        <v>8</v>
      </c>
      <c r="P31" s="5">
        <v>2</v>
      </c>
      <c r="Q31" s="2">
        <f t="shared" si="9"/>
        <v>0.13962634015954636</v>
      </c>
      <c r="R31" s="2">
        <f t="shared" si="10"/>
        <v>3.4906585039886591E-2</v>
      </c>
      <c r="S31" s="2">
        <f t="shared" si="11"/>
        <v>4.0546857445747486E-2</v>
      </c>
      <c r="T31" s="1"/>
      <c r="U31" s="2">
        <f t="shared" si="12"/>
        <v>3.3952239937060646E-2</v>
      </c>
      <c r="V31" s="1"/>
      <c r="W31" s="1"/>
      <c r="X31" s="1"/>
      <c r="Y31" s="1"/>
    </row>
    <row r="32" spans="1:25">
      <c r="A32" s="3">
        <v>1211</v>
      </c>
      <c r="B32" s="3">
        <f t="shared" si="13"/>
        <v>6.2549999999999999</v>
      </c>
      <c r="C32" s="5">
        <f t="shared" si="1"/>
        <v>7608.9374069944788</v>
      </c>
      <c r="D32" s="5">
        <f t="shared" si="2"/>
        <v>39.301324096408308</v>
      </c>
      <c r="E32" s="2">
        <v>2.6539999999999999</v>
      </c>
      <c r="F32" s="2">
        <f t="shared" si="15"/>
        <v>2.8540000000000003E-2</v>
      </c>
      <c r="G32" s="1">
        <v>3.25</v>
      </c>
      <c r="H32" s="1">
        <f>0.015*G32+0.02</f>
        <v>6.8750000000000006E-2</v>
      </c>
      <c r="I32" s="2">
        <f t="shared" si="5"/>
        <v>1.2245666917859834</v>
      </c>
      <c r="J32" s="2">
        <f t="shared" si="6"/>
        <v>3.9072770679567437E-2</v>
      </c>
      <c r="K32" s="2">
        <f t="shared" si="7"/>
        <v>1.2537930435305236</v>
      </c>
      <c r="L32" s="2"/>
      <c r="M32" s="2">
        <f t="shared" si="8"/>
        <v>1.2549305486273614</v>
      </c>
      <c r="N32" s="2"/>
      <c r="O32" s="5">
        <v>6</v>
      </c>
      <c r="P32" s="5">
        <v>2</v>
      </c>
      <c r="Q32" s="2">
        <f t="shared" si="9"/>
        <v>0.10471975511965977</v>
      </c>
      <c r="R32" s="2">
        <f t="shared" si="10"/>
        <v>3.4906585039886591E-2</v>
      </c>
      <c r="S32" s="2">
        <f t="shared" si="11"/>
        <v>3.5771722797610428E-2</v>
      </c>
      <c r="T32" s="1"/>
      <c r="U32" s="2">
        <f t="shared" si="12"/>
        <v>3.0576874531085485E-2</v>
      </c>
      <c r="V32" s="1"/>
      <c r="W32" s="1"/>
      <c r="X32" s="1"/>
      <c r="Y32" s="1"/>
    </row>
    <row r="33" spans="1:25">
      <c r="A33" s="3">
        <v>1335.7</v>
      </c>
      <c r="B33" s="3">
        <f t="shared" si="13"/>
        <v>6.8785000000000007</v>
      </c>
      <c r="C33" s="5">
        <f t="shared" si="1"/>
        <v>8392.4506147997745</v>
      </c>
      <c r="D33" s="5">
        <f t="shared" si="2"/>
        <v>43.218890135434791</v>
      </c>
      <c r="E33" s="2">
        <v>2.6669999999999998</v>
      </c>
      <c r="F33" s="2">
        <f t="shared" si="15"/>
        <v>2.8670000000000001E-2</v>
      </c>
      <c r="G33" s="1">
        <v>3.13</v>
      </c>
      <c r="H33" s="1">
        <f>0.015*G33+0.02</f>
        <v>6.6949999999999996E-2</v>
      </c>
      <c r="I33" s="2">
        <f t="shared" si="5"/>
        <v>1.1736032995875516</v>
      </c>
      <c r="J33" s="2">
        <f t="shared" si="6"/>
        <v>3.7719237569994422E-2</v>
      </c>
      <c r="K33" s="2">
        <f t="shared" si="7"/>
        <v>1.1996738073495368</v>
      </c>
      <c r="L33" s="2"/>
      <c r="M33" s="2">
        <f t="shared" si="8"/>
        <v>1.2004750659858219</v>
      </c>
      <c r="N33" s="2"/>
      <c r="O33" s="5">
        <v>6</v>
      </c>
      <c r="P33" s="5">
        <v>2</v>
      </c>
      <c r="Q33" s="2">
        <f t="shared" si="9"/>
        <v>0.10471975511965977</v>
      </c>
      <c r="R33" s="2">
        <f t="shared" si="10"/>
        <v>3.4906585039886591E-2</v>
      </c>
      <c r="S33" s="2">
        <f t="shared" si="11"/>
        <v>3.0224433481955248E-2</v>
      </c>
      <c r="T33" s="1"/>
      <c r="U33" s="2">
        <f t="shared" si="12"/>
        <v>2.6518257729321926E-2</v>
      </c>
      <c r="V33" s="1"/>
      <c r="W33" s="1"/>
      <c r="X33" s="1"/>
      <c r="Y33" s="1"/>
    </row>
    <row r="34" spans="1:25">
      <c r="A34" s="3">
        <v>1451.6</v>
      </c>
      <c r="B34" s="3">
        <f t="shared" si="13"/>
        <v>7.4580000000000002</v>
      </c>
      <c r="C34" s="5">
        <f t="shared" si="1"/>
        <v>9120.6717919018865</v>
      </c>
      <c r="D34" s="5">
        <f t="shared" si="2"/>
        <v>46.859996020945353</v>
      </c>
      <c r="E34" s="2">
        <v>2.6739999999999999</v>
      </c>
      <c r="F34" s="2">
        <f t="shared" si="15"/>
        <v>2.8740000000000002E-2</v>
      </c>
      <c r="G34" s="1">
        <v>3.05</v>
      </c>
      <c r="H34" s="1">
        <f>0.015*G34+0.02</f>
        <v>6.5750000000000003E-2</v>
      </c>
      <c r="I34" s="2">
        <f t="shared" si="5"/>
        <v>1.1406133133881824</v>
      </c>
      <c r="J34" s="2">
        <f t="shared" si="6"/>
        <v>3.6847878319662061E-2</v>
      </c>
      <c r="K34" s="2">
        <f t="shared" si="7"/>
        <v>1.1640789801640123</v>
      </c>
      <c r="L34" s="2"/>
      <c r="M34" s="2">
        <f t="shared" si="8"/>
        <v>1.164688675814511</v>
      </c>
      <c r="N34" s="2"/>
      <c r="O34" s="5">
        <v>6</v>
      </c>
      <c r="P34" s="5">
        <v>2</v>
      </c>
      <c r="Q34" s="2">
        <f t="shared" si="9"/>
        <v>0.10471975511965977</v>
      </c>
      <c r="R34" s="2">
        <f t="shared" si="10"/>
        <v>3.4906585039886591E-2</v>
      </c>
      <c r="S34" s="2">
        <f t="shared" si="11"/>
        <v>2.6475652640566949E-2</v>
      </c>
      <c r="T34" s="1"/>
      <c r="U34" s="2">
        <f t="shared" si="12"/>
        <v>2.3673001477658273E-2</v>
      </c>
      <c r="V34" s="1"/>
      <c r="W34" s="1"/>
      <c r="X34" s="1"/>
      <c r="Y34" s="1"/>
    </row>
    <row r="35" spans="1:25">
      <c r="A35" s="3">
        <v>1570.4</v>
      </c>
      <c r="B35" s="3">
        <f t="shared" si="13"/>
        <v>8.0519999999999996</v>
      </c>
      <c r="C35" s="5">
        <f t="shared" si="1"/>
        <v>9867.1142063948228</v>
      </c>
      <c r="D35" s="5">
        <f t="shared" si="2"/>
        <v>50.592208093410029</v>
      </c>
      <c r="E35" s="2">
        <v>2.68</v>
      </c>
      <c r="F35" s="2">
        <f>0.015*E35+0.002</f>
        <v>4.2200000000000001E-2</v>
      </c>
      <c r="G35" s="1">
        <v>2.99</v>
      </c>
      <c r="H35" s="1">
        <f>0.025*G35+0.02</f>
        <v>9.4750000000000015E-2</v>
      </c>
      <c r="I35" s="2">
        <f t="shared" si="5"/>
        <v>1.1156716417910448</v>
      </c>
      <c r="J35" s="2">
        <f t="shared" si="6"/>
        <v>5.2922143016261983E-2</v>
      </c>
      <c r="K35" s="2">
        <f t="shared" si="7"/>
        <v>1.1369468432660199</v>
      </c>
      <c r="L35" s="2"/>
      <c r="M35" s="2">
        <f t="shared" si="8"/>
        <v>1.1374255646376257</v>
      </c>
      <c r="N35" s="2"/>
      <c r="O35" s="5">
        <v>6</v>
      </c>
      <c r="P35" s="5">
        <v>2</v>
      </c>
      <c r="Q35" s="2">
        <f t="shared" si="9"/>
        <v>0.10471975511965977</v>
      </c>
      <c r="R35" s="2">
        <f t="shared" si="10"/>
        <v>3.4906585039886591E-2</v>
      </c>
      <c r="S35" s="2">
        <f t="shared" si="11"/>
        <v>2.3531990453250495E-2</v>
      </c>
      <c r="T35" s="1"/>
      <c r="U35" s="2">
        <f t="shared" si="12"/>
        <v>2.136956197772899E-2</v>
      </c>
      <c r="V35" s="1"/>
      <c r="W35" s="1"/>
      <c r="X35" s="1"/>
      <c r="Y35" s="1"/>
    </row>
    <row r="36" spans="1:25">
      <c r="A36" s="3">
        <v>1688.3</v>
      </c>
      <c r="B36" s="3">
        <f t="shared" si="13"/>
        <v>8.6414999999999988</v>
      </c>
      <c r="C36" s="5">
        <f t="shared" si="1"/>
        <v>10607.901754111295</v>
      </c>
      <c r="D36" s="5">
        <f t="shared" si="2"/>
        <v>54.296145831992391</v>
      </c>
      <c r="E36" s="2">
        <v>2.6850000000000001</v>
      </c>
      <c r="F36" s="2">
        <f>0.015*E36+0.002</f>
        <v>4.2275E-2</v>
      </c>
      <c r="G36" s="1">
        <v>2.94</v>
      </c>
      <c r="H36" s="1">
        <f>0.025*G36+0.02</f>
        <v>9.35E-2</v>
      </c>
      <c r="I36" s="2">
        <f t="shared" si="5"/>
        <v>1.0949720670391061</v>
      </c>
      <c r="J36" s="2">
        <f t="shared" si="6"/>
        <v>5.2063293904684622E-2</v>
      </c>
      <c r="K36" s="2">
        <f t="shared" si="7"/>
        <v>1.1163557090531779</v>
      </c>
      <c r="L36" s="2"/>
      <c r="M36" s="2">
        <f t="shared" si="8"/>
        <v>1.1167434202188258</v>
      </c>
      <c r="N36" s="2"/>
      <c r="O36" s="5">
        <v>5</v>
      </c>
      <c r="P36" s="5">
        <v>2</v>
      </c>
      <c r="Q36" s="2">
        <f t="shared" si="9"/>
        <v>8.7266462599716474E-2</v>
      </c>
      <c r="R36" s="2">
        <f t="shared" si="10"/>
        <v>3.4906585039886591E-2</v>
      </c>
      <c r="S36" s="2">
        <f t="shared" si="11"/>
        <v>2.1224662448949383E-2</v>
      </c>
      <c r="T36" s="1"/>
      <c r="U36" s="2">
        <f t="shared" si="12"/>
        <v>1.951556893694506E-2</v>
      </c>
      <c r="V36" s="1"/>
      <c r="W36" s="1"/>
      <c r="X36" s="1"/>
      <c r="Y36" s="1"/>
    </row>
    <row r="37" spans="1:25">
      <c r="A37" s="3">
        <v>1789.3</v>
      </c>
      <c r="B37" s="3">
        <f t="shared" si="13"/>
        <v>9.1464999999999996</v>
      </c>
      <c r="C37" s="5">
        <f t="shared" si="1"/>
        <v>11242.503470136433</v>
      </c>
      <c r="D37" s="5">
        <f t="shared" si="2"/>
        <v>57.46915441211808</v>
      </c>
      <c r="E37" s="2">
        <v>2.6890000000000001</v>
      </c>
      <c r="F37" s="2">
        <f>0.015*E37+0.002</f>
        <v>4.2335000000000005E-2</v>
      </c>
      <c r="G37" s="1">
        <v>2.91</v>
      </c>
      <c r="H37" s="1">
        <f>0.025*G37+0.02</f>
        <v>9.2750000000000013E-2</v>
      </c>
      <c r="I37" s="2">
        <f t="shared" si="5"/>
        <v>1.0821866865005578</v>
      </c>
      <c r="J37" s="2">
        <f t="shared" si="6"/>
        <v>5.1530075631461933E-2</v>
      </c>
      <c r="K37" s="2">
        <f t="shared" si="7"/>
        <v>1.1022942308539914</v>
      </c>
      <c r="L37" s="2"/>
      <c r="M37" s="2">
        <f t="shared" si="8"/>
        <v>1.1026238425170534</v>
      </c>
      <c r="N37" s="2"/>
      <c r="O37" s="5">
        <v>5</v>
      </c>
      <c r="P37" s="5">
        <v>2</v>
      </c>
      <c r="Q37" s="2">
        <f t="shared" si="9"/>
        <v>8.7266462599716474E-2</v>
      </c>
      <c r="R37" s="2">
        <f t="shared" si="10"/>
        <v>3.4906585039886591E-2</v>
      </c>
      <c r="S37" s="2">
        <f t="shared" si="11"/>
        <v>1.9598808739809126E-2</v>
      </c>
      <c r="T37" s="1"/>
      <c r="U37" s="2">
        <f t="shared" si="12"/>
        <v>1.8181010208291104E-2</v>
      </c>
      <c r="V37" s="1"/>
      <c r="W37" s="1"/>
      <c r="X37" s="1"/>
      <c r="Y37" s="1"/>
    </row>
    <row r="38" spans="1:25">
      <c r="A38" s="3">
        <v>1898.3</v>
      </c>
      <c r="B38" s="3">
        <f t="shared" si="13"/>
        <v>9.6914999999999996</v>
      </c>
      <c r="C38" s="5">
        <f t="shared" si="1"/>
        <v>11927.370668619009</v>
      </c>
      <c r="D38" s="5">
        <f t="shared" si="2"/>
        <v>60.893490404530958</v>
      </c>
      <c r="E38" s="2">
        <v>2.6909999999999998</v>
      </c>
      <c r="F38" s="2">
        <f>0.015*E38+0.002</f>
        <v>4.2365E-2</v>
      </c>
      <c r="G38" s="1">
        <v>2.88</v>
      </c>
      <c r="H38" s="1">
        <f>0.025*G38+0.02</f>
        <v>9.1999999999999998E-2</v>
      </c>
      <c r="I38" s="2">
        <f t="shared" si="5"/>
        <v>1.0702341137123745</v>
      </c>
      <c r="J38" s="2">
        <f t="shared" si="6"/>
        <v>5.1036963295215433E-2</v>
      </c>
      <c r="K38" s="2">
        <f t="shared" si="7"/>
        <v>1.0898658848382696</v>
      </c>
      <c r="L38" s="2"/>
      <c r="M38" s="2">
        <f t="shared" si="8"/>
        <v>1.0901468253826248</v>
      </c>
      <c r="N38" s="2"/>
      <c r="O38" s="5">
        <v>4</v>
      </c>
      <c r="P38" s="5">
        <v>2</v>
      </c>
      <c r="Q38" s="2">
        <f t="shared" si="9"/>
        <v>6.9813170079773182E-2</v>
      </c>
      <c r="R38" s="2">
        <f t="shared" si="10"/>
        <v>3.4906585039886591E-2</v>
      </c>
      <c r="S38" s="2">
        <f t="shared" si="11"/>
        <v>1.8117086291648432E-2</v>
      </c>
      <c r="T38" s="1"/>
      <c r="U38" s="2">
        <f t="shared" si="12"/>
        <v>1.6943018794846276E-2</v>
      </c>
      <c r="V38" s="1"/>
      <c r="W38" s="1"/>
      <c r="X38" s="1"/>
      <c r="Y38" s="1"/>
    </row>
    <row r="39" spans="1:25">
      <c r="A39" s="3">
        <v>2176.8000000000002</v>
      </c>
      <c r="B39" s="3">
        <f t="shared" si="13"/>
        <v>11.084</v>
      </c>
      <c r="C39" s="5">
        <f t="shared" si="1"/>
        <v>13677.237776668524</v>
      </c>
      <c r="D39" s="5">
        <f t="shared" si="2"/>
        <v>69.642825944778536</v>
      </c>
      <c r="E39" s="2">
        <v>2.6970000000000001</v>
      </c>
      <c r="F39" s="2">
        <f>0.015*E39+0.002</f>
        <v>4.2455E-2</v>
      </c>
      <c r="G39" s="1">
        <v>2.82</v>
      </c>
      <c r="H39" s="1">
        <f>0.025*G39+0.02</f>
        <v>9.0499999999999997E-2</v>
      </c>
      <c r="I39" s="2">
        <f t="shared" si="5"/>
        <v>1.0456062291434927</v>
      </c>
      <c r="J39" s="2">
        <f t="shared" si="6"/>
        <v>5.0015280852164244E-2</v>
      </c>
      <c r="K39" s="2">
        <f t="shared" si="7"/>
        <v>1.0669116029271404</v>
      </c>
      <c r="L39" s="2"/>
      <c r="M39" s="2">
        <f t="shared" si="8"/>
        <v>1.067109118998806</v>
      </c>
      <c r="N39" s="2"/>
      <c r="O39" s="5">
        <v>3</v>
      </c>
      <c r="P39" s="5">
        <v>2</v>
      </c>
      <c r="Q39" s="2">
        <f t="shared" si="9"/>
        <v>5.2359877559829883E-2</v>
      </c>
      <c r="R39" s="2">
        <f t="shared" si="10"/>
        <v>3.4906585039886591E-2</v>
      </c>
      <c r="S39" s="2">
        <f t="shared" si="11"/>
        <v>1.5225285893932572E-2</v>
      </c>
      <c r="T39" s="1"/>
      <c r="U39" s="2">
        <f t="shared" si="12"/>
        <v>1.4462897567418143E-2</v>
      </c>
      <c r="V39" s="1"/>
      <c r="W39" s="1"/>
      <c r="X39" s="1"/>
      <c r="Y39" s="1"/>
    </row>
    <row r="40" spans="1:25">
      <c r="A40" s="3"/>
      <c r="B40" s="1"/>
      <c r="C40" s="1"/>
      <c r="D40" s="1"/>
      <c r="E40" s="2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5">
      <c r="A41" s="3"/>
      <c r="B41" s="1"/>
      <c r="C41" s="1"/>
      <c r="D41" s="1"/>
      <c r="E41" s="2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5">
      <c r="A42" s="3"/>
      <c r="B42" s="1"/>
      <c r="C42" s="1"/>
      <c r="D42" s="1"/>
      <c r="E42" s="2"/>
      <c r="F42" s="1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5">
      <c r="A43" s="3"/>
      <c r="B43" s="1"/>
      <c r="C43" s="1"/>
      <c r="D43" s="1"/>
      <c r="E43" s="8" t="s">
        <v>8</v>
      </c>
      <c r="F43" s="8" t="s">
        <v>2</v>
      </c>
      <c r="G43" s="2"/>
      <c r="I43" s="8" t="s">
        <v>10</v>
      </c>
      <c r="J43" s="8" t="s">
        <v>2</v>
      </c>
      <c r="K43" s="1"/>
      <c r="L43" s="1"/>
      <c r="M43" s="1"/>
      <c r="N43" s="1"/>
      <c r="O43" s="1"/>
      <c r="P43" s="1"/>
      <c r="Q43" s="1"/>
      <c r="R43" s="1"/>
    </row>
    <row r="44" spans="1:25">
      <c r="A44" s="3"/>
      <c r="B44" s="1"/>
      <c r="C44" s="1"/>
      <c r="D44" s="1"/>
      <c r="E44" s="2">
        <v>1.0349999999999999</v>
      </c>
      <c r="F44" s="2">
        <v>0.01</v>
      </c>
      <c r="I44" s="3">
        <v>82</v>
      </c>
      <c r="J44" s="3">
        <v>1</v>
      </c>
      <c r="K44" s="1"/>
      <c r="L44" s="1"/>
      <c r="M44" s="1"/>
      <c r="N44" s="1"/>
      <c r="O44" s="1"/>
      <c r="P44" s="1"/>
      <c r="Q44" s="1"/>
      <c r="R44" s="1"/>
    </row>
    <row r="45" spans="1:25">
      <c r="A45" s="3"/>
      <c r="B45" s="1"/>
      <c r="C45" s="1"/>
      <c r="D45" s="1"/>
      <c r="E45" s="1"/>
      <c r="F45" s="1"/>
      <c r="I45" s="1"/>
      <c r="J45" s="1"/>
      <c r="K45" s="8"/>
      <c r="L45" s="8"/>
      <c r="M45" s="8"/>
      <c r="N45" s="8"/>
      <c r="O45" s="1"/>
      <c r="P45" s="1"/>
    </row>
    <row r="46" spans="1:25" ht="14">
      <c r="A46" s="3"/>
      <c r="B46" s="1"/>
      <c r="C46" s="1"/>
      <c r="D46" s="1"/>
      <c r="E46" s="8" t="s">
        <v>9</v>
      </c>
      <c r="F46" s="8" t="s">
        <v>2</v>
      </c>
      <c r="I46" s="8" t="s">
        <v>11</v>
      </c>
      <c r="J46" s="8" t="s">
        <v>2</v>
      </c>
      <c r="K46" s="2"/>
      <c r="L46" s="2"/>
      <c r="M46" s="2"/>
      <c r="N46" s="2"/>
      <c r="O46" s="1"/>
      <c r="P46" s="1"/>
    </row>
    <row r="47" spans="1:25">
      <c r="A47" s="3"/>
      <c r="B47" s="1"/>
      <c r="C47" s="1"/>
      <c r="D47" s="1"/>
      <c r="E47" s="1">
        <v>15.2</v>
      </c>
      <c r="F47" s="1">
        <v>0.1</v>
      </c>
      <c r="I47" s="3">
        <v>12.8</v>
      </c>
      <c r="J47" s="3">
        <v>0.3</v>
      </c>
      <c r="K47" s="1"/>
      <c r="L47" s="1"/>
      <c r="M47" s="1"/>
      <c r="N47" s="1"/>
      <c r="O47" s="1"/>
      <c r="P47" s="1"/>
    </row>
    <row r="48" spans="1:25">
      <c r="A48" s="3"/>
      <c r="B48" s="1"/>
      <c r="C48" s="1"/>
      <c r="D48" s="1"/>
      <c r="E48" s="1"/>
      <c r="F48" s="1"/>
      <c r="I48" s="1"/>
      <c r="J48" s="1"/>
      <c r="K48" s="8"/>
      <c r="L48" s="8"/>
      <c r="M48" s="8"/>
      <c r="N48" s="8"/>
      <c r="O48" s="1"/>
      <c r="P48" s="1"/>
    </row>
    <row r="49" spans="1:18" ht="14">
      <c r="A49" s="3"/>
      <c r="B49" s="1"/>
      <c r="C49" s="1"/>
      <c r="D49" s="1"/>
      <c r="E49" s="9" t="s">
        <v>12</v>
      </c>
      <c r="F49" s="8" t="s">
        <v>2</v>
      </c>
      <c r="I49" s="9" t="s">
        <v>13</v>
      </c>
      <c r="J49" s="8" t="s">
        <v>2</v>
      </c>
      <c r="K49" s="1"/>
      <c r="L49" s="1"/>
      <c r="M49" s="1"/>
      <c r="N49" s="1"/>
      <c r="O49" s="1"/>
      <c r="P49" s="1"/>
    </row>
    <row r="50" spans="1:18">
      <c r="A50" s="3"/>
      <c r="B50" s="1"/>
      <c r="C50" s="1"/>
      <c r="D50" s="1"/>
      <c r="E50" s="5">
        <f>1/SQRT(I44*E44/1000000000)</f>
        <v>3432.597634870333</v>
      </c>
      <c r="F50" s="5">
        <f>E50*(J44/I44+F44/E44)</f>
        <v>75.026141306521367</v>
      </c>
      <c r="I50" s="5">
        <v>3430</v>
      </c>
      <c r="J50" s="5">
        <v>100</v>
      </c>
      <c r="K50" s="1"/>
      <c r="L50" s="1"/>
      <c r="M50" s="1"/>
      <c r="N50" s="1"/>
      <c r="O50" s="1"/>
      <c r="P50" s="1"/>
    </row>
    <row r="51" spans="1:18">
      <c r="A51" s="3"/>
      <c r="B51" s="1"/>
      <c r="C51" s="1"/>
      <c r="D51" s="1"/>
      <c r="E51" s="2"/>
      <c r="H51" s="1"/>
      <c r="K51" s="8"/>
      <c r="L51" s="8"/>
      <c r="M51" s="8"/>
      <c r="N51" s="8"/>
      <c r="O51" s="1"/>
      <c r="P51" s="1"/>
    </row>
    <row r="52" spans="1:18">
      <c r="A52" s="3"/>
      <c r="B52" s="1"/>
      <c r="C52" s="1"/>
      <c r="D52" s="1"/>
      <c r="E52" s="2"/>
      <c r="F52" s="1"/>
      <c r="G52" s="2"/>
      <c r="H52" s="1"/>
      <c r="K52" s="5"/>
      <c r="L52" s="5"/>
      <c r="M52" s="5"/>
      <c r="N52" s="5"/>
      <c r="O52" s="1"/>
      <c r="P52" s="1"/>
    </row>
    <row r="53" spans="1:18">
      <c r="A53" s="3"/>
      <c r="B53" s="1"/>
      <c r="C53" s="1"/>
      <c r="D53" s="1"/>
      <c r="E53" s="2"/>
      <c r="F53" s="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3"/>
      <c r="B54" s="1"/>
      <c r="C54" s="1"/>
      <c r="D54" s="1"/>
      <c r="E54" s="2"/>
      <c r="F54" s="1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3"/>
      <c r="B55" s="1"/>
      <c r="C55" s="1"/>
      <c r="D55" s="1"/>
      <c r="E55" s="2"/>
      <c r="F55" s="1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3"/>
      <c r="B56" s="1"/>
      <c r="C56" s="1"/>
      <c r="D56" s="1"/>
      <c r="E56" s="2"/>
      <c r="F56" s="1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3"/>
      <c r="B57" s="1"/>
      <c r="C57" s="1"/>
      <c r="D57" s="1"/>
      <c r="E57" s="2"/>
      <c r="F57" s="1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3"/>
      <c r="B58" s="1"/>
      <c r="C58" s="1"/>
      <c r="D58" s="1"/>
      <c r="E58" s="2"/>
      <c r="F58" s="1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3"/>
      <c r="B59" s="1"/>
      <c r="C59" s="1"/>
      <c r="D59" s="1"/>
      <c r="E59" s="2"/>
      <c r="F59" s="1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3"/>
      <c r="B60" s="1"/>
      <c r="C60" s="1"/>
      <c r="D60" s="1"/>
      <c r="E60" s="2"/>
      <c r="F60" s="1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3"/>
      <c r="B61" s="1"/>
      <c r="C61" s="1"/>
      <c r="D61" s="1"/>
      <c r="E61" s="2"/>
      <c r="F61" s="1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3"/>
      <c r="B62" s="1"/>
      <c r="C62" s="1"/>
      <c r="D62" s="1"/>
      <c r="E62" s="2"/>
      <c r="F62" s="1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3"/>
      <c r="B63" s="1"/>
      <c r="C63" s="1"/>
      <c r="D63" s="1"/>
      <c r="E63" s="2"/>
      <c r="F63" s="1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3"/>
      <c r="B64" s="1"/>
      <c r="C64" s="1"/>
      <c r="D64" s="1"/>
      <c r="E64" s="2"/>
      <c r="F64" s="1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3"/>
      <c r="B65" s="1"/>
      <c r="C65" s="1"/>
      <c r="D65" s="1"/>
      <c r="E65" s="2"/>
      <c r="F65" s="1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3"/>
      <c r="B66" s="1"/>
      <c r="C66" s="1"/>
      <c r="D66" s="1"/>
      <c r="E66" s="2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3"/>
      <c r="B67" s="1"/>
      <c r="C67" s="1"/>
      <c r="D67" s="1"/>
      <c r="E67" s="2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3"/>
      <c r="B68" s="1"/>
      <c r="C68" s="1"/>
      <c r="D68" s="1"/>
      <c r="E68" s="2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3"/>
      <c r="B69" s="1"/>
      <c r="C69" s="1"/>
      <c r="D69" s="1"/>
      <c r="E69" s="2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3"/>
      <c r="B70" s="1"/>
      <c r="C70" s="1"/>
      <c r="D70" s="1"/>
      <c r="E70" s="2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2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2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2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2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2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2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2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2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2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2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2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2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2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2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2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2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2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2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2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2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2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2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2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2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2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2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2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2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2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2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2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2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2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2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2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2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2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2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2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2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2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2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2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2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2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2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2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2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2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2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2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2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2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2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2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2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2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2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2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2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2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2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2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2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2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2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2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2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2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2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2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2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2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2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1"/>
      <c r="D145" s="1"/>
      <c r="E145" s="2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1"/>
      <c r="D146" s="1"/>
      <c r="E146" s="2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1"/>
      <c r="D147" s="1"/>
      <c r="E147" s="2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1"/>
      <c r="D148" s="1"/>
      <c r="E148" s="2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1"/>
      <c r="D149" s="1"/>
      <c r="E149" s="2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1"/>
      <c r="D150" s="1"/>
      <c r="E150" s="2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1"/>
      <c r="D151" s="1"/>
      <c r="E151" s="2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1"/>
      <c r="D152" s="1"/>
      <c r="E152" s="2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1"/>
      <c r="D153" s="1"/>
      <c r="E153" s="2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1"/>
      <c r="D154" s="1"/>
      <c r="E154" s="2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1"/>
      <c r="D155" s="1"/>
      <c r="E155" s="2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1"/>
      <c r="B156" s="1"/>
      <c r="C156" s="1"/>
      <c r="D156" s="1"/>
      <c r="E156" s="2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1"/>
      <c r="B157" s="1"/>
      <c r="C157" s="1"/>
      <c r="D157" s="1"/>
      <c r="E157" s="2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1"/>
      <c r="B158" s="1"/>
      <c r="C158" s="1"/>
      <c r="D158" s="1"/>
      <c r="E158" s="2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1"/>
      <c r="B159" s="1"/>
      <c r="C159" s="1"/>
      <c r="D159" s="1"/>
      <c r="E159" s="2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1"/>
      <c r="B160" s="1"/>
      <c r="C160" s="1"/>
      <c r="D160" s="1"/>
      <c r="E160" s="2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1"/>
      <c r="B161" s="1"/>
      <c r="C161" s="1"/>
      <c r="D161" s="1"/>
      <c r="E161" s="2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1"/>
      <c r="B162" s="1"/>
      <c r="C162" s="1"/>
      <c r="D162" s="1"/>
      <c r="E162" s="2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1"/>
      <c r="B163" s="1"/>
      <c r="C163" s="1"/>
      <c r="D163" s="1"/>
      <c r="E163" s="2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1"/>
      <c r="B164" s="1"/>
      <c r="C164" s="1"/>
      <c r="D164" s="1"/>
      <c r="E164" s="2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1"/>
      <c r="B165" s="1"/>
      <c r="C165" s="1"/>
      <c r="D165" s="1"/>
      <c r="E165" s="2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1"/>
      <c r="B166" s="1"/>
      <c r="C166" s="1"/>
      <c r="D166" s="1"/>
      <c r="E166" s="2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1"/>
      <c r="B167" s="1"/>
      <c r="C167" s="1"/>
      <c r="D167" s="1"/>
      <c r="E167" s="2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1"/>
      <c r="B168" s="1"/>
      <c r="C168" s="1"/>
      <c r="D168" s="1"/>
      <c r="E168" s="2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1"/>
      <c r="B169" s="1"/>
      <c r="C169" s="1"/>
      <c r="D169" s="1"/>
      <c r="E169" s="2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1"/>
      <c r="B170" s="1"/>
      <c r="C170" s="1"/>
      <c r="D170" s="1"/>
      <c r="E170" s="2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1"/>
      <c r="B171" s="1"/>
      <c r="C171" s="1"/>
      <c r="D171" s="1"/>
      <c r="E171" s="2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1"/>
      <c r="B172" s="1"/>
      <c r="C172" s="1"/>
      <c r="D172" s="1"/>
      <c r="E172" s="2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1"/>
      <c r="B173" s="1"/>
      <c r="C173" s="1"/>
      <c r="D173" s="1"/>
      <c r="E173" s="2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1"/>
      <c r="B174" s="1"/>
      <c r="C174" s="1"/>
      <c r="D174" s="1"/>
      <c r="E174" s="2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1"/>
      <c r="B175" s="1"/>
      <c r="C175" s="1"/>
      <c r="D175" s="1"/>
      <c r="E175" s="2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1"/>
      <c r="B176" s="1"/>
      <c r="C176" s="1"/>
      <c r="D176" s="1"/>
      <c r="E176" s="2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1"/>
      <c r="B177" s="1"/>
      <c r="C177" s="1"/>
      <c r="D177" s="1"/>
      <c r="E177" s="2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1"/>
      <c r="B178" s="1"/>
      <c r="C178" s="1"/>
      <c r="D178" s="1"/>
      <c r="E178" s="2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1"/>
      <c r="B179" s="1"/>
      <c r="C179" s="1"/>
      <c r="D179" s="1"/>
      <c r="E179" s="2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1"/>
      <c r="B180" s="1"/>
      <c r="C180" s="1"/>
      <c r="D180" s="1"/>
      <c r="E180" s="2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1"/>
      <c r="B181" s="1"/>
      <c r="C181" s="1"/>
      <c r="D181" s="1"/>
      <c r="E181" s="2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1"/>
      <c r="B182" s="1"/>
      <c r="C182" s="1"/>
      <c r="D182" s="1"/>
      <c r="E182" s="2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1"/>
      <c r="B183" s="1"/>
      <c r="C183" s="1"/>
      <c r="D183" s="1"/>
      <c r="E183" s="2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1"/>
      <c r="B184" s="1"/>
      <c r="C184" s="1"/>
      <c r="D184" s="1"/>
      <c r="E184" s="2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1"/>
      <c r="B185" s="1"/>
      <c r="C185" s="1"/>
      <c r="D185" s="1"/>
      <c r="E185" s="2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1"/>
      <c r="B186" s="1"/>
      <c r="C186" s="1"/>
      <c r="D186" s="1"/>
      <c r="E186" s="2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1"/>
      <c r="B187" s="1"/>
      <c r="C187" s="1"/>
      <c r="D187" s="1"/>
      <c r="E187" s="2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1"/>
      <c r="B188" s="1"/>
      <c r="C188" s="1"/>
      <c r="D188" s="1"/>
      <c r="E188" s="2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1"/>
      <c r="B189" s="1"/>
      <c r="C189" s="1"/>
      <c r="D189" s="1"/>
      <c r="E189" s="2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1"/>
      <c r="B190" s="1"/>
      <c r="C190" s="1"/>
      <c r="D190" s="1"/>
      <c r="E190" s="2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1"/>
      <c r="B191" s="1"/>
      <c r="C191" s="1"/>
      <c r="D191" s="1"/>
      <c r="E191" s="2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1"/>
      <c r="B192" s="1"/>
      <c r="C192" s="1"/>
      <c r="D192" s="1"/>
      <c r="E192" s="2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1"/>
      <c r="B193" s="1"/>
      <c r="C193" s="1"/>
      <c r="D193" s="1"/>
      <c r="E193" s="2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1"/>
      <c r="B194" s="1"/>
      <c r="C194" s="1"/>
      <c r="D194" s="1"/>
      <c r="E194" s="2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1"/>
      <c r="B195" s="1"/>
      <c r="C195" s="1"/>
      <c r="D195" s="1"/>
      <c r="E195" s="2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1"/>
      <c r="B196" s="1"/>
      <c r="C196" s="1"/>
      <c r="D196" s="1"/>
      <c r="E196" s="2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1"/>
      <c r="B197" s="1"/>
      <c r="C197" s="1"/>
      <c r="D197" s="1"/>
      <c r="E197" s="2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1"/>
      <c r="B198" s="1"/>
      <c r="C198" s="1"/>
      <c r="D198" s="1"/>
      <c r="E198" s="2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1"/>
      <c r="B199" s="1"/>
      <c r="C199" s="1"/>
      <c r="D199" s="1"/>
      <c r="E199" s="2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1"/>
      <c r="B200" s="1"/>
      <c r="C200" s="1"/>
      <c r="D200" s="1"/>
      <c r="E200" s="2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>
      <c r="A201" s="1"/>
      <c r="B201" s="1"/>
      <c r="C201" s="1"/>
      <c r="D201" s="1"/>
      <c r="E201" s="2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>
      <c r="A202" s="1"/>
      <c r="B202" s="1"/>
      <c r="C202" s="1"/>
      <c r="D202" s="1"/>
      <c r="E202" s="2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>
      <c r="A203" s="1"/>
      <c r="B203" s="1"/>
      <c r="C203" s="1"/>
      <c r="D203" s="1"/>
      <c r="E203" s="2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>
      <c r="A204" s="1"/>
      <c r="B204" s="1"/>
      <c r="C204" s="1"/>
      <c r="D204" s="1"/>
      <c r="E204" s="2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>
      <c r="A205" s="1"/>
      <c r="B205" s="1"/>
      <c r="C205" s="1"/>
      <c r="D205" s="1"/>
      <c r="E205" s="2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>
      <c r="A206" s="1"/>
      <c r="B206" s="1"/>
      <c r="C206" s="1"/>
      <c r="D206" s="1"/>
      <c r="E206" s="2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>
      <c r="A207" s="1"/>
      <c r="B207" s="1"/>
      <c r="C207" s="1"/>
      <c r="D207" s="1"/>
      <c r="E207" s="2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>
      <c r="A208" s="1"/>
      <c r="B208" s="1"/>
      <c r="C208" s="1"/>
      <c r="D208" s="1"/>
      <c r="E208" s="2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>
      <c r="A209" s="1"/>
      <c r="B209" s="1"/>
      <c r="C209" s="1"/>
      <c r="D209" s="1"/>
      <c r="E209" s="2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>
      <c r="A210" s="1"/>
      <c r="B210" s="1"/>
      <c r="C210" s="1"/>
      <c r="D210" s="1"/>
      <c r="E210" s="2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>
      <c r="A211" s="1"/>
      <c r="B211" s="1"/>
      <c r="C211" s="1"/>
      <c r="D211" s="1"/>
      <c r="E211" s="2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>
      <c r="A212" s="1"/>
      <c r="B212" s="1"/>
      <c r="C212" s="1"/>
      <c r="D212" s="1"/>
      <c r="E212" s="2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>
      <c r="A213" s="1"/>
      <c r="B213" s="1"/>
      <c r="C213" s="1"/>
      <c r="D213" s="1"/>
      <c r="E213" s="2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>
      <c r="A214" s="1"/>
      <c r="B214" s="1"/>
      <c r="C214" s="1"/>
      <c r="D214" s="1"/>
      <c r="E214" s="2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>
      <c r="A215" s="1"/>
      <c r="B215" s="1"/>
      <c r="C215" s="1"/>
      <c r="D215" s="1"/>
      <c r="E215" s="2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>
      <c r="A216" s="1"/>
      <c r="B216" s="1"/>
      <c r="C216" s="1"/>
      <c r="D216" s="1"/>
      <c r="E216" s="2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>
      <c r="A217" s="1"/>
      <c r="B217" s="1"/>
      <c r="C217" s="1"/>
      <c r="D217" s="1"/>
      <c r="E217" s="2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>
      <c r="A218" s="1"/>
      <c r="B218" s="1"/>
      <c r="C218" s="1"/>
      <c r="D218" s="1"/>
      <c r="E218" s="2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>
      <c r="A219" s="1"/>
      <c r="B219" s="1"/>
      <c r="C219" s="1"/>
      <c r="D219" s="1"/>
      <c r="E219" s="2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>
      <c r="A220" s="1"/>
      <c r="B220" s="1"/>
      <c r="C220" s="1"/>
      <c r="D220" s="1"/>
      <c r="E220" s="2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>
      <c r="A221" s="1"/>
      <c r="B221" s="1"/>
      <c r="C221" s="1"/>
      <c r="D221" s="1"/>
      <c r="E221" s="2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>
      <c r="A222" s="1"/>
      <c r="B222" s="1"/>
      <c r="C222" s="1"/>
      <c r="D222" s="1"/>
      <c r="E222" s="2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>
      <c r="A223" s="1"/>
      <c r="B223" s="1"/>
      <c r="C223" s="1"/>
      <c r="D223" s="1"/>
      <c r="E223" s="2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>
      <c r="A224" s="1"/>
      <c r="B224" s="1"/>
      <c r="C224" s="1"/>
      <c r="D224" s="1"/>
      <c r="E224" s="2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>
      <c r="A225" s="1"/>
      <c r="B225" s="1"/>
      <c r="C225" s="1"/>
      <c r="D225" s="1"/>
      <c r="E225" s="2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>
      <c r="A226" s="1"/>
      <c r="B226" s="1"/>
      <c r="C226" s="1"/>
      <c r="D226" s="1"/>
      <c r="E226" s="2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>
      <c r="A227" s="1"/>
      <c r="B227" s="1"/>
      <c r="C227" s="1"/>
      <c r="D227" s="1"/>
      <c r="E227" s="2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>
      <c r="A228" s="1"/>
      <c r="B228" s="1"/>
      <c r="C228" s="1"/>
      <c r="D228" s="1"/>
      <c r="E228" s="2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>
      <c r="A229" s="1"/>
      <c r="B229" s="1"/>
      <c r="C229" s="1"/>
      <c r="D229" s="1"/>
      <c r="E229" s="2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>
      <c r="A230" s="1"/>
      <c r="B230" s="1"/>
      <c r="C230" s="1"/>
      <c r="D230" s="1"/>
      <c r="E230" s="2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>
      <c r="A231" s="1"/>
      <c r="B231" s="1"/>
      <c r="C231" s="1"/>
      <c r="D231" s="1"/>
      <c r="E231" s="2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>
      <c r="A232" s="1"/>
      <c r="B232" s="1"/>
      <c r="C232" s="1"/>
      <c r="D232" s="1"/>
      <c r="E232" s="2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>
      <c r="A233" s="1"/>
      <c r="B233" s="1"/>
      <c r="C233" s="1"/>
      <c r="D233" s="1"/>
      <c r="E233" s="2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>
      <c r="A234" s="1"/>
      <c r="B234" s="1"/>
      <c r="C234" s="1"/>
      <c r="D234" s="1"/>
      <c r="E234" s="2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>
      <c r="A235" s="1"/>
      <c r="B235" s="1"/>
      <c r="C235" s="1"/>
      <c r="D235" s="1"/>
      <c r="E235" s="2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>
      <c r="A236" s="1"/>
      <c r="B236" s="1"/>
      <c r="C236" s="1"/>
      <c r="D236" s="1"/>
      <c r="E236" s="2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>
      <c r="A237" s="1"/>
      <c r="B237" s="1"/>
      <c r="C237" s="1"/>
      <c r="D237" s="1"/>
      <c r="E237" s="2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>
      <c r="A238" s="1"/>
      <c r="B238" s="1"/>
      <c r="C238" s="1"/>
      <c r="D238" s="1"/>
      <c r="E238" s="2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>
      <c r="A239" s="1"/>
      <c r="B239" s="1"/>
      <c r="C239" s="1"/>
      <c r="D239" s="1"/>
      <c r="E239" s="2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>
      <c r="A240" s="1"/>
      <c r="B240" s="1"/>
      <c r="C240" s="1"/>
      <c r="D240" s="1"/>
      <c r="E240" s="2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>
      <c r="A241" s="1"/>
      <c r="B241" s="1"/>
      <c r="C241" s="1"/>
      <c r="D241" s="1"/>
      <c r="E241" s="2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>
      <c r="A242" s="1"/>
      <c r="B242" s="1"/>
      <c r="C242" s="1"/>
      <c r="D242" s="1"/>
      <c r="E242" s="2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>
      <c r="A243" s="1"/>
      <c r="B243" s="1"/>
      <c r="C243" s="1"/>
      <c r="D243" s="1"/>
      <c r="E243" s="2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>
      <c r="A244" s="1"/>
      <c r="B244" s="1"/>
      <c r="C244" s="1"/>
      <c r="D244" s="1"/>
      <c r="E244" s="2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>
      <c r="A245" s="1"/>
      <c r="B245" s="1"/>
      <c r="C245" s="1"/>
      <c r="D245" s="1"/>
      <c r="E245" s="2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>
      <c r="A246" s="1"/>
      <c r="B246" s="1"/>
      <c r="C246" s="1"/>
      <c r="D246" s="1"/>
      <c r="E246" s="2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>
      <c r="A247" s="1"/>
      <c r="B247" s="1"/>
      <c r="C247" s="1"/>
      <c r="D247" s="1"/>
      <c r="E247" s="2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>
      <c r="A248" s="1"/>
      <c r="B248" s="1"/>
      <c r="C248" s="1"/>
      <c r="D248" s="1"/>
      <c r="E248" s="2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>
      <c r="A249" s="1"/>
      <c r="B249" s="1"/>
      <c r="C249" s="1"/>
      <c r="D249" s="1"/>
      <c r="E249" s="2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>
      <c r="A250" s="1"/>
      <c r="B250" s="1"/>
      <c r="C250" s="1"/>
      <c r="D250" s="1"/>
      <c r="E250" s="2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>
      <c r="A251" s="1"/>
      <c r="B251" s="1"/>
      <c r="C251" s="1"/>
      <c r="D251" s="1"/>
      <c r="E251" s="2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>
      <c r="E252" s="2"/>
      <c r="G252" s="2"/>
    </row>
    <row r="253" spans="1:18">
      <c r="E253" s="2"/>
      <c r="G253" s="2"/>
    </row>
    <row r="254" spans="1:18">
      <c r="E254" s="2"/>
      <c r="G254" s="2"/>
    </row>
    <row r="255" spans="1:18">
      <c r="E255" s="2"/>
      <c r="G255" s="2"/>
    </row>
    <row r="256" spans="1:18">
      <c r="E256" s="2"/>
      <c r="G256" s="2"/>
    </row>
    <row r="257" spans="5:7">
      <c r="E257" s="2"/>
      <c r="G257" s="2"/>
    </row>
    <row r="258" spans="5:7">
      <c r="E258" s="2"/>
      <c r="G258" s="2"/>
    </row>
    <row r="259" spans="5:7">
      <c r="E259" s="2"/>
      <c r="G259" s="2"/>
    </row>
    <row r="260" spans="5:7">
      <c r="E260" s="2"/>
      <c r="G260" s="2"/>
    </row>
    <row r="261" spans="5:7">
      <c r="E261" s="2"/>
      <c r="G261" s="2"/>
    </row>
    <row r="262" spans="5:7">
      <c r="E262" s="2"/>
      <c r="G262" s="2"/>
    </row>
    <row r="263" spans="5:7">
      <c r="E263" s="2"/>
      <c r="G263" s="2"/>
    </row>
    <row r="264" spans="5:7">
      <c r="E264" s="2"/>
      <c r="G264" s="2"/>
    </row>
    <row r="265" spans="5:7">
      <c r="E265" s="2"/>
      <c r="G265" s="2"/>
    </row>
    <row r="266" spans="5:7">
      <c r="E266" s="2"/>
      <c r="G266" s="2"/>
    </row>
    <row r="267" spans="5:7">
      <c r="E267" s="2"/>
      <c r="G267" s="2"/>
    </row>
    <row r="268" spans="5:7">
      <c r="E268" s="2"/>
      <c r="G268" s="2"/>
    </row>
    <row r="269" spans="5:7">
      <c r="E269" s="2"/>
      <c r="G269" s="2"/>
    </row>
    <row r="270" spans="5:7">
      <c r="E270" s="2"/>
      <c r="G270" s="2"/>
    </row>
    <row r="271" spans="5:7">
      <c r="E271" s="2"/>
      <c r="G271" s="2"/>
    </row>
    <row r="272" spans="5:7">
      <c r="E272" s="2"/>
      <c r="G272" s="2"/>
    </row>
    <row r="273" spans="5:7">
      <c r="E273" s="2"/>
      <c r="G273" s="2"/>
    </row>
    <row r="274" spans="5:7">
      <c r="E274" s="2"/>
      <c r="G274" s="2"/>
    </row>
    <row r="275" spans="5:7">
      <c r="E275" s="2"/>
      <c r="G275" s="2"/>
    </row>
    <row r="276" spans="5:7">
      <c r="E276" s="2"/>
      <c r="G276" s="2"/>
    </row>
    <row r="277" spans="5:7">
      <c r="E277" s="2"/>
      <c r="G277" s="2"/>
    </row>
    <row r="278" spans="5:7">
      <c r="E278" s="2"/>
      <c r="G278" s="2"/>
    </row>
    <row r="279" spans="5:7">
      <c r="E279" s="2"/>
      <c r="G279" s="2"/>
    </row>
    <row r="280" spans="5:7">
      <c r="E280" s="2"/>
      <c r="G280" s="2"/>
    </row>
    <row r="281" spans="5:7">
      <c r="E281" s="2"/>
      <c r="G281" s="2"/>
    </row>
    <row r="282" spans="5:7">
      <c r="E282" s="2"/>
      <c r="G282" s="2"/>
    </row>
    <row r="283" spans="5:7">
      <c r="E283" s="2"/>
      <c r="G283" s="2"/>
    </row>
    <row r="284" spans="5:7">
      <c r="E284" s="2"/>
      <c r="G284" s="2"/>
    </row>
    <row r="285" spans="5:7">
      <c r="E285" s="2"/>
      <c r="G285" s="2"/>
    </row>
    <row r="286" spans="5:7">
      <c r="E286" s="2"/>
      <c r="G286" s="2"/>
    </row>
    <row r="287" spans="5:7">
      <c r="E287" s="2"/>
      <c r="G287" s="2"/>
    </row>
    <row r="288" spans="5:7">
      <c r="E288" s="2"/>
      <c r="G288" s="2"/>
    </row>
    <row r="289" spans="5:7">
      <c r="E289" s="2"/>
      <c r="G289" s="2"/>
    </row>
    <row r="290" spans="5:7">
      <c r="E290" s="2"/>
      <c r="G290" s="2"/>
    </row>
    <row r="291" spans="5:7">
      <c r="E291" s="2"/>
      <c r="G291" s="2"/>
    </row>
    <row r="292" spans="5:7">
      <c r="E292" s="2"/>
      <c r="G292" s="2"/>
    </row>
    <row r="293" spans="5:7">
      <c r="E293" s="2"/>
      <c r="G293" s="2"/>
    </row>
    <row r="294" spans="5:7">
      <c r="E294" s="2"/>
      <c r="G294" s="2"/>
    </row>
    <row r="295" spans="5:7">
      <c r="E295" s="2"/>
      <c r="G295" s="2"/>
    </row>
    <row r="296" spans="5:7">
      <c r="E296" s="2"/>
      <c r="G296" s="2"/>
    </row>
    <row r="297" spans="5:7">
      <c r="E297" s="2"/>
      <c r="G297" s="2"/>
    </row>
    <row r="298" spans="5:7">
      <c r="E298" s="2"/>
      <c r="G298" s="2"/>
    </row>
    <row r="299" spans="5:7">
      <c r="E299" s="2"/>
      <c r="G299" s="2"/>
    </row>
    <row r="300" spans="5:7">
      <c r="E300" s="2"/>
      <c r="G300" s="2"/>
    </row>
    <row r="301" spans="5:7">
      <c r="E301" s="2"/>
      <c r="G301" s="2"/>
    </row>
    <row r="302" spans="5:7">
      <c r="E302" s="2"/>
      <c r="G302" s="2"/>
    </row>
    <row r="303" spans="5:7">
      <c r="E303" s="2"/>
      <c r="G303" s="2"/>
    </row>
    <row r="304" spans="5:7">
      <c r="E304" s="2"/>
      <c r="G304" s="2"/>
    </row>
    <row r="305" spans="5:7">
      <c r="E305" s="2"/>
      <c r="G305" s="2"/>
    </row>
    <row r="306" spans="5:7">
      <c r="E306" s="2"/>
      <c r="G306" s="2"/>
    </row>
    <row r="307" spans="5:7">
      <c r="E307" s="2"/>
      <c r="G307" s="2"/>
    </row>
    <row r="308" spans="5:7">
      <c r="E308" s="2"/>
      <c r="G308" s="2"/>
    </row>
    <row r="309" spans="5:7">
      <c r="E309" s="2"/>
      <c r="G309" s="2"/>
    </row>
    <row r="310" spans="5:7">
      <c r="E310" s="2"/>
      <c r="G310" s="2"/>
    </row>
    <row r="311" spans="5:7">
      <c r="E311" s="2"/>
      <c r="G311" s="2"/>
    </row>
    <row r="312" spans="5:7">
      <c r="E312" s="2"/>
      <c r="G312" s="2"/>
    </row>
    <row r="313" spans="5:7">
      <c r="E313" s="2"/>
      <c r="G313" s="2"/>
    </row>
    <row r="314" spans="5:7">
      <c r="E314" s="2"/>
      <c r="G314" s="2"/>
    </row>
    <row r="315" spans="5:7">
      <c r="E315" s="2"/>
      <c r="G315" s="2"/>
    </row>
    <row r="316" spans="5:7">
      <c r="E316" s="2"/>
      <c r="G316" s="2"/>
    </row>
    <row r="317" spans="5:7">
      <c r="E317" s="2"/>
      <c r="G317" s="2"/>
    </row>
    <row r="318" spans="5:7">
      <c r="E318" s="2"/>
      <c r="G318" s="2"/>
    </row>
    <row r="319" spans="5:7">
      <c r="E319" s="2"/>
      <c r="G319" s="2"/>
    </row>
    <row r="320" spans="5:7">
      <c r="E320" s="2"/>
      <c r="G320" s="2"/>
    </row>
    <row r="321" spans="5:7">
      <c r="E321" s="2"/>
      <c r="G321" s="2"/>
    </row>
    <row r="322" spans="5:7">
      <c r="E322" s="2"/>
      <c r="G322" s="2"/>
    </row>
    <row r="323" spans="5:7">
      <c r="E323" s="2"/>
      <c r="G323" s="2"/>
    </row>
    <row r="324" spans="5:7">
      <c r="E324" s="2"/>
      <c r="G324" s="2"/>
    </row>
    <row r="325" spans="5:7">
      <c r="E325" s="2"/>
      <c r="G325" s="2"/>
    </row>
    <row r="326" spans="5:7">
      <c r="E326" s="2"/>
      <c r="G326" s="2"/>
    </row>
    <row r="327" spans="5:7">
      <c r="E327" s="2"/>
      <c r="G327" s="2"/>
    </row>
    <row r="328" spans="5:7">
      <c r="E328" s="2"/>
      <c r="G328" s="2"/>
    </row>
    <row r="329" spans="5:7">
      <c r="E329" s="2"/>
      <c r="G329" s="2"/>
    </row>
    <row r="330" spans="5:7">
      <c r="E330" s="2"/>
      <c r="G330" s="2"/>
    </row>
    <row r="331" spans="5:7">
      <c r="E331" s="2"/>
      <c r="G331" s="2"/>
    </row>
    <row r="332" spans="5:7">
      <c r="E332" s="2"/>
      <c r="G332" s="2"/>
    </row>
    <row r="333" spans="5:7">
      <c r="E333" s="2"/>
      <c r="G333" s="2"/>
    </row>
    <row r="334" spans="5:7">
      <c r="E334" s="2"/>
      <c r="G334" s="2"/>
    </row>
    <row r="335" spans="5:7">
      <c r="E335" s="2"/>
      <c r="G335" s="2"/>
    </row>
    <row r="336" spans="5:7">
      <c r="E336" s="2"/>
      <c r="G336" s="2"/>
    </row>
    <row r="337" spans="5:7">
      <c r="E337" s="2"/>
      <c r="G337" s="2"/>
    </row>
    <row r="338" spans="5:7">
      <c r="E338" s="2"/>
      <c r="G338" s="2"/>
    </row>
    <row r="339" spans="5:7">
      <c r="E339" s="2"/>
      <c r="G339" s="2"/>
    </row>
    <row r="340" spans="5:7">
      <c r="E340" s="2"/>
      <c r="G340" s="2"/>
    </row>
    <row r="341" spans="5:7">
      <c r="E341" s="2"/>
      <c r="G341" s="2"/>
    </row>
    <row r="342" spans="5:7">
      <c r="E342" s="2"/>
      <c r="G342" s="2"/>
    </row>
    <row r="343" spans="5:7">
      <c r="E343" s="2"/>
      <c r="G343" s="2"/>
    </row>
    <row r="344" spans="5:7">
      <c r="E344" s="2"/>
      <c r="G344" s="2"/>
    </row>
    <row r="345" spans="5:7">
      <c r="E345" s="2"/>
      <c r="G345" s="2"/>
    </row>
    <row r="346" spans="5:7">
      <c r="E346" s="2"/>
      <c r="G346" s="2"/>
    </row>
    <row r="347" spans="5:7">
      <c r="E347" s="2"/>
      <c r="G347" s="2"/>
    </row>
    <row r="348" spans="5:7">
      <c r="E348" s="2"/>
      <c r="G348" s="2"/>
    </row>
    <row r="349" spans="5:7">
      <c r="E349" s="2"/>
      <c r="G349" s="2"/>
    </row>
    <row r="350" spans="5:7">
      <c r="E350" s="2"/>
      <c r="G350" s="2"/>
    </row>
    <row r="351" spans="5:7">
      <c r="E351" s="2"/>
      <c r="G351" s="2"/>
    </row>
    <row r="352" spans="5:7">
      <c r="E352" s="2"/>
      <c r="G352" s="2"/>
    </row>
    <row r="353" spans="5:7">
      <c r="E353" s="2"/>
      <c r="G353" s="2"/>
    </row>
    <row r="354" spans="5:7">
      <c r="E354" s="2"/>
      <c r="G354" s="2"/>
    </row>
    <row r="355" spans="5:7">
      <c r="E355" s="2"/>
      <c r="G355" s="2"/>
    </row>
    <row r="356" spans="5:7">
      <c r="E356" s="2"/>
      <c r="G356" s="2"/>
    </row>
    <row r="357" spans="5:7">
      <c r="E357" s="2"/>
      <c r="G357" s="2"/>
    </row>
    <row r="358" spans="5:7">
      <c r="E358" s="2"/>
      <c r="G358" s="2"/>
    </row>
    <row r="359" spans="5:7">
      <c r="E359" s="2"/>
      <c r="G359" s="2"/>
    </row>
    <row r="360" spans="5:7">
      <c r="E360" s="2"/>
      <c r="G360" s="2"/>
    </row>
    <row r="361" spans="5:7">
      <c r="E361" s="2"/>
      <c r="G361" s="2"/>
    </row>
    <row r="362" spans="5:7">
      <c r="E362" s="2"/>
      <c r="G362" s="2"/>
    </row>
    <row r="363" spans="5:7">
      <c r="E363" s="2"/>
      <c r="G363" s="2"/>
    </row>
    <row r="364" spans="5:7">
      <c r="E364" s="2"/>
      <c r="G364" s="2"/>
    </row>
    <row r="365" spans="5:7">
      <c r="E365" s="2"/>
      <c r="G365" s="2"/>
    </row>
    <row r="366" spans="5:7">
      <c r="E366" s="2"/>
      <c r="G366" s="2"/>
    </row>
    <row r="367" spans="5:7">
      <c r="E367" s="2"/>
      <c r="G367" s="2"/>
    </row>
    <row r="368" spans="5:7">
      <c r="E368" s="2"/>
      <c r="G368" s="2"/>
    </row>
    <row r="369" spans="5:7">
      <c r="E369" s="2"/>
      <c r="G369" s="2"/>
    </row>
    <row r="370" spans="5:7">
      <c r="E370" s="2"/>
      <c r="G370" s="2"/>
    </row>
    <row r="371" spans="5:7">
      <c r="E371" s="2"/>
      <c r="G371" s="2"/>
    </row>
    <row r="372" spans="5:7">
      <c r="E372" s="2"/>
      <c r="G372" s="2"/>
    </row>
    <row r="373" spans="5:7">
      <c r="E373" s="2"/>
      <c r="G373" s="2"/>
    </row>
    <row r="374" spans="5:7">
      <c r="E374" s="2"/>
      <c r="G374" s="2"/>
    </row>
    <row r="375" spans="5:7">
      <c r="E375" s="2"/>
      <c r="G375" s="2"/>
    </row>
    <row r="376" spans="5:7">
      <c r="E376" s="2"/>
      <c r="G376" s="2"/>
    </row>
    <row r="377" spans="5:7">
      <c r="E377" s="2"/>
      <c r="G377" s="2"/>
    </row>
    <row r="378" spans="5:7">
      <c r="E378" s="2"/>
      <c r="G378" s="2"/>
    </row>
    <row r="379" spans="5:7">
      <c r="E379" s="2"/>
      <c r="G379" s="2"/>
    </row>
    <row r="380" spans="5:7">
      <c r="E380" s="2"/>
      <c r="G380" s="2"/>
    </row>
    <row r="381" spans="5:7">
      <c r="E381" s="2"/>
      <c r="G381" s="2"/>
    </row>
    <row r="382" spans="5:7">
      <c r="E382" s="2"/>
      <c r="G382" s="2"/>
    </row>
    <row r="383" spans="5:7">
      <c r="E383" s="2"/>
      <c r="G383" s="2"/>
    </row>
    <row r="384" spans="5:7">
      <c r="E384" s="2"/>
      <c r="G384" s="2"/>
    </row>
    <row r="385" spans="5:7">
      <c r="E385" s="2"/>
      <c r="G385" s="2"/>
    </row>
    <row r="386" spans="5:7">
      <c r="E386" s="2"/>
      <c r="G386" s="2"/>
    </row>
    <row r="387" spans="5:7">
      <c r="E387" s="2"/>
      <c r="G387" s="2"/>
    </row>
    <row r="388" spans="5:7">
      <c r="E388" s="2"/>
      <c r="G388" s="2"/>
    </row>
    <row r="389" spans="5:7">
      <c r="E389" s="2"/>
      <c r="G389" s="2"/>
    </row>
    <row r="390" spans="5:7">
      <c r="E390" s="2"/>
      <c r="G390" s="2"/>
    </row>
    <row r="391" spans="5:7">
      <c r="E391" s="2"/>
      <c r="G391" s="2"/>
    </row>
    <row r="392" spans="5:7">
      <c r="E392" s="2"/>
      <c r="G392" s="2"/>
    </row>
    <row r="393" spans="5:7">
      <c r="E393" s="2"/>
      <c r="G393" s="2"/>
    </row>
    <row r="394" spans="5:7">
      <c r="E394" s="2"/>
      <c r="G394" s="2"/>
    </row>
    <row r="395" spans="5:7">
      <c r="E395" s="2"/>
      <c r="G395" s="2"/>
    </row>
    <row r="396" spans="5:7">
      <c r="E396" s="2"/>
      <c r="G396" s="2"/>
    </row>
    <row r="397" spans="5:7">
      <c r="E397" s="2"/>
      <c r="G397" s="2"/>
    </row>
    <row r="398" spans="5:7">
      <c r="E398" s="2"/>
      <c r="G398" s="2"/>
    </row>
    <row r="399" spans="5:7">
      <c r="E399" s="2"/>
      <c r="G399" s="2"/>
    </row>
    <row r="400" spans="5:7">
      <c r="E400" s="2"/>
      <c r="G400" s="2"/>
    </row>
    <row r="401" spans="5:7">
      <c r="E401" s="2"/>
      <c r="G401" s="2"/>
    </row>
    <row r="402" spans="5:7">
      <c r="E402" s="2"/>
      <c r="G402" s="2"/>
    </row>
    <row r="403" spans="5:7">
      <c r="E403" s="2"/>
      <c r="G403" s="2"/>
    </row>
    <row r="404" spans="5:7">
      <c r="E404" s="2"/>
      <c r="G404" s="2"/>
    </row>
    <row r="405" spans="5:7">
      <c r="E405" s="2"/>
      <c r="G405" s="2"/>
    </row>
    <row r="406" spans="5:7">
      <c r="E406" s="2"/>
      <c r="G406" s="2"/>
    </row>
    <row r="407" spans="5:7">
      <c r="E407" s="2"/>
      <c r="G407" s="2"/>
    </row>
    <row r="408" spans="5:7">
      <c r="E408" s="2"/>
      <c r="G408" s="2"/>
    </row>
    <row r="409" spans="5:7">
      <c r="E409" s="2"/>
      <c r="G409" s="2"/>
    </row>
    <row r="410" spans="5:7">
      <c r="E410" s="2"/>
      <c r="G410" s="2"/>
    </row>
    <row r="411" spans="5:7">
      <c r="E411" s="2"/>
      <c r="G411" s="2"/>
    </row>
    <row r="412" spans="5:7">
      <c r="E412" s="2"/>
      <c r="G412" s="2"/>
    </row>
    <row r="413" spans="5:7">
      <c r="E413" s="2"/>
      <c r="G413" s="2"/>
    </row>
    <row r="414" spans="5:7">
      <c r="E414" s="2"/>
      <c r="G414" s="2"/>
    </row>
    <row r="415" spans="5:7">
      <c r="E415" s="2"/>
      <c r="G415" s="2"/>
    </row>
    <row r="416" spans="5:7">
      <c r="E416" s="2"/>
      <c r="G416" s="2"/>
    </row>
    <row r="417" spans="5:7">
      <c r="E417" s="2"/>
      <c r="G417" s="2"/>
    </row>
    <row r="418" spans="5:7">
      <c r="E418" s="2"/>
      <c r="G418" s="2"/>
    </row>
    <row r="419" spans="5:7">
      <c r="E419" s="2"/>
      <c r="G419" s="2"/>
    </row>
    <row r="420" spans="5:7">
      <c r="E420" s="2"/>
      <c r="G420" s="2"/>
    </row>
    <row r="421" spans="5:7">
      <c r="E421" s="2"/>
      <c r="G421" s="2"/>
    </row>
    <row r="422" spans="5:7">
      <c r="E422" s="2"/>
      <c r="G422" s="2"/>
    </row>
    <row r="423" spans="5:7">
      <c r="E423" s="2"/>
      <c r="G423" s="2"/>
    </row>
    <row r="424" spans="5:7">
      <c r="E424" s="2"/>
      <c r="G424" s="2"/>
    </row>
    <row r="425" spans="5:7">
      <c r="E425" s="2"/>
      <c r="G425" s="2"/>
    </row>
    <row r="426" spans="5:7">
      <c r="E426" s="2"/>
      <c r="G426" s="2"/>
    </row>
    <row r="427" spans="5:7">
      <c r="E427" s="2"/>
      <c r="G427" s="2"/>
    </row>
    <row r="428" spans="5:7">
      <c r="E428" s="2"/>
      <c r="G428" s="2"/>
    </row>
    <row r="429" spans="5:7">
      <c r="E429" s="2"/>
      <c r="G429" s="2"/>
    </row>
    <row r="430" spans="5:7">
      <c r="E430" s="2"/>
      <c r="G430" s="2"/>
    </row>
    <row r="431" spans="5:7">
      <c r="E431" s="2"/>
      <c r="G431" s="2"/>
    </row>
    <row r="432" spans="5:7">
      <c r="E432" s="2"/>
      <c r="G432" s="2"/>
    </row>
    <row r="433" spans="5:7">
      <c r="E433" s="2"/>
      <c r="G433" s="2"/>
    </row>
    <row r="434" spans="5:7">
      <c r="E434" s="2"/>
      <c r="G434" s="2"/>
    </row>
    <row r="435" spans="5:7">
      <c r="E435" s="2"/>
      <c r="G435" s="2"/>
    </row>
    <row r="436" spans="5:7">
      <c r="E436" s="2"/>
      <c r="G436" s="2"/>
    </row>
    <row r="437" spans="5:7">
      <c r="E437" s="2"/>
      <c r="G437" s="2"/>
    </row>
    <row r="438" spans="5:7">
      <c r="E438" s="2"/>
      <c r="G438" s="2"/>
    </row>
    <row r="439" spans="5:7">
      <c r="E439" s="2"/>
      <c r="G439" s="2"/>
    </row>
    <row r="440" spans="5:7">
      <c r="E440" s="2"/>
      <c r="G440" s="2"/>
    </row>
    <row r="441" spans="5:7">
      <c r="E441" s="2"/>
      <c r="G441" s="2"/>
    </row>
    <row r="442" spans="5:7">
      <c r="E442" s="2"/>
      <c r="G442" s="2"/>
    </row>
    <row r="443" spans="5:7">
      <c r="E443" s="2"/>
      <c r="G443" s="2"/>
    </row>
    <row r="444" spans="5:7">
      <c r="E444" s="2"/>
      <c r="G444" s="2"/>
    </row>
    <row r="445" spans="5:7">
      <c r="E445" s="2"/>
      <c r="G445" s="2"/>
    </row>
    <row r="446" spans="5:7">
      <c r="E446" s="2"/>
      <c r="G446" s="2"/>
    </row>
    <row r="447" spans="5:7">
      <c r="E447" s="2"/>
      <c r="G447" s="2"/>
    </row>
    <row r="448" spans="5:7">
      <c r="E448" s="2"/>
      <c r="G448" s="2"/>
    </row>
    <row r="449" spans="5:7">
      <c r="E449" s="2"/>
      <c r="G449" s="2"/>
    </row>
    <row r="450" spans="5:7">
      <c r="E450" s="2"/>
      <c r="G450" s="2"/>
    </row>
    <row r="451" spans="5:7">
      <c r="E451" s="2"/>
      <c r="G451" s="2"/>
    </row>
    <row r="452" spans="5:7">
      <c r="E452" s="2"/>
      <c r="G452" s="2"/>
    </row>
    <row r="453" spans="5:7">
      <c r="E453" s="2"/>
      <c r="G453" s="2"/>
    </row>
    <row r="454" spans="5:7">
      <c r="E454" s="2"/>
      <c r="G454" s="2"/>
    </row>
    <row r="455" spans="5:7">
      <c r="E455" s="2"/>
      <c r="G455" s="2"/>
    </row>
    <row r="456" spans="5:7">
      <c r="E456" s="2"/>
      <c r="G456" s="2"/>
    </row>
    <row r="457" spans="5:7">
      <c r="E457" s="2"/>
      <c r="G457" s="2"/>
    </row>
    <row r="458" spans="5:7">
      <c r="E458" s="2"/>
      <c r="G458" s="2"/>
    </row>
    <row r="459" spans="5:7">
      <c r="E459" s="2"/>
      <c r="G459" s="2"/>
    </row>
    <row r="460" spans="5:7">
      <c r="E460" s="2"/>
      <c r="G460" s="2"/>
    </row>
    <row r="461" spans="5:7">
      <c r="E461" s="2"/>
      <c r="G461" s="2"/>
    </row>
    <row r="462" spans="5:7">
      <c r="E462" s="2"/>
      <c r="G462" s="2"/>
    </row>
    <row r="463" spans="5:7">
      <c r="E463" s="2"/>
      <c r="G463" s="2"/>
    </row>
    <row r="464" spans="5:7">
      <c r="E464" s="2"/>
      <c r="G464" s="2"/>
    </row>
    <row r="465" spans="5:7">
      <c r="E465" s="2"/>
      <c r="G465" s="2"/>
    </row>
    <row r="466" spans="5:7">
      <c r="E466" s="2"/>
      <c r="G466" s="2"/>
    </row>
    <row r="467" spans="5:7">
      <c r="E467" s="2"/>
      <c r="G467" s="2"/>
    </row>
    <row r="468" spans="5:7">
      <c r="E468" s="2"/>
      <c r="G468" s="2"/>
    </row>
    <row r="469" spans="5:7">
      <c r="E469" s="2"/>
      <c r="G469" s="2"/>
    </row>
    <row r="470" spans="5:7">
      <c r="E470" s="2"/>
      <c r="G470" s="2"/>
    </row>
    <row r="471" spans="5:7">
      <c r="E471" s="2"/>
      <c r="G471" s="2"/>
    </row>
    <row r="472" spans="5:7">
      <c r="E472" s="2"/>
      <c r="G472" s="2"/>
    </row>
    <row r="473" spans="5:7">
      <c r="E473" s="2"/>
      <c r="G473" s="2"/>
    </row>
    <row r="474" spans="5:7">
      <c r="E474" s="2"/>
      <c r="G474" s="2"/>
    </row>
    <row r="475" spans="5:7">
      <c r="E475" s="2"/>
      <c r="G475" s="2"/>
    </row>
    <row r="476" spans="5:7">
      <c r="E476" s="2"/>
      <c r="G476" s="2"/>
    </row>
    <row r="477" spans="5:7">
      <c r="E477" s="2"/>
      <c r="G477" s="2"/>
    </row>
    <row r="478" spans="5:7">
      <c r="E478" s="2"/>
      <c r="G478" s="2"/>
    </row>
    <row r="479" spans="5:7">
      <c r="E479" s="2"/>
      <c r="G479" s="2"/>
    </row>
    <row r="480" spans="5:7">
      <c r="E480" s="2"/>
      <c r="G480" s="2"/>
    </row>
    <row r="481" spans="5:7">
      <c r="E481" s="2"/>
      <c r="G481" s="2"/>
    </row>
    <row r="482" spans="5:7">
      <c r="E482" s="2"/>
      <c r="G482" s="2"/>
    </row>
    <row r="483" spans="5:7">
      <c r="E483" s="2"/>
      <c r="G483" s="2"/>
    </row>
    <row r="484" spans="5:7">
      <c r="E484" s="2"/>
      <c r="G484" s="2"/>
    </row>
    <row r="485" spans="5:7">
      <c r="E485" s="2"/>
      <c r="G485" s="2"/>
    </row>
    <row r="486" spans="5:7">
      <c r="E486" s="2"/>
      <c r="G486" s="2"/>
    </row>
    <row r="487" spans="5:7">
      <c r="E487" s="2"/>
      <c r="G487" s="2"/>
    </row>
    <row r="488" spans="5:7">
      <c r="E488" s="2"/>
      <c r="G488" s="2"/>
    </row>
    <row r="489" spans="5:7">
      <c r="E489" s="2"/>
      <c r="G489" s="2"/>
    </row>
    <row r="490" spans="5:7">
      <c r="E490" s="2"/>
      <c r="G490" s="2"/>
    </row>
    <row r="491" spans="5:7">
      <c r="E491" s="2"/>
      <c r="G491" s="2"/>
    </row>
    <row r="492" spans="5:7">
      <c r="E492" s="2"/>
      <c r="G492" s="2"/>
    </row>
    <row r="493" spans="5:7">
      <c r="E493" s="2"/>
      <c r="G493" s="2"/>
    </row>
    <row r="494" spans="5:7">
      <c r="E494" s="2"/>
      <c r="G494" s="2"/>
    </row>
    <row r="495" spans="5:7">
      <c r="E495" s="2"/>
      <c r="G495" s="2"/>
    </row>
    <row r="496" spans="5:7">
      <c r="E496" s="2"/>
      <c r="G496" s="2"/>
    </row>
    <row r="497" spans="5:7">
      <c r="E497" s="2"/>
      <c r="G497" s="2"/>
    </row>
    <row r="498" spans="5:7">
      <c r="E498" s="2"/>
      <c r="G498" s="2"/>
    </row>
    <row r="499" spans="5:7">
      <c r="E499" s="2"/>
      <c r="G499" s="2"/>
    </row>
    <row r="500" spans="5:7">
      <c r="E500" s="2"/>
      <c r="G500" s="2"/>
    </row>
    <row r="501" spans="5:7">
      <c r="E501" s="2"/>
      <c r="G501" s="2"/>
    </row>
    <row r="502" spans="5:7">
      <c r="E502" s="2"/>
      <c r="G502" s="2"/>
    </row>
    <row r="503" spans="5:7">
      <c r="E503" s="2"/>
      <c r="G503" s="2"/>
    </row>
    <row r="504" spans="5:7">
      <c r="E504" s="2"/>
      <c r="G504" s="2"/>
    </row>
    <row r="505" spans="5:7">
      <c r="E505" s="2"/>
      <c r="G505" s="2"/>
    </row>
    <row r="506" spans="5:7">
      <c r="E506" s="2"/>
      <c r="G506" s="2"/>
    </row>
    <row r="507" spans="5:7">
      <c r="E507" s="2"/>
      <c r="G507" s="2"/>
    </row>
    <row r="508" spans="5:7">
      <c r="E508" s="2"/>
      <c r="G508" s="2"/>
    </row>
    <row r="509" spans="5:7">
      <c r="E509" s="2"/>
      <c r="G509" s="2"/>
    </row>
    <row r="510" spans="5:7">
      <c r="E510" s="2"/>
      <c r="G510" s="2"/>
    </row>
    <row r="511" spans="5:7">
      <c r="E511" s="2"/>
      <c r="G511" s="2"/>
    </row>
    <row r="512" spans="5:7">
      <c r="E512" s="2"/>
      <c r="G512" s="2"/>
    </row>
    <row r="513" spans="5:7">
      <c r="E513" s="2"/>
      <c r="G513" s="2"/>
    </row>
    <row r="514" spans="5:7">
      <c r="E514" s="2"/>
      <c r="G514" s="2"/>
    </row>
    <row r="515" spans="5:7">
      <c r="E515" s="2"/>
      <c r="G515" s="2"/>
    </row>
    <row r="516" spans="5:7">
      <c r="E516" s="2"/>
      <c r="G516" s="2"/>
    </row>
    <row r="517" spans="5:7">
      <c r="E517" s="2"/>
      <c r="G517" s="2"/>
    </row>
    <row r="518" spans="5:7">
      <c r="E518" s="2"/>
      <c r="G518" s="2"/>
    </row>
    <row r="519" spans="5:7">
      <c r="E519" s="2"/>
      <c r="G519" s="2"/>
    </row>
    <row r="520" spans="5:7">
      <c r="E520" s="2"/>
      <c r="G520" s="2"/>
    </row>
    <row r="521" spans="5:7">
      <c r="E521" s="2"/>
      <c r="G521" s="2"/>
    </row>
    <row r="522" spans="5:7">
      <c r="E522" s="2"/>
      <c r="G522" s="2"/>
    </row>
    <row r="523" spans="5:7">
      <c r="E523" s="2"/>
      <c r="G523" s="2"/>
    </row>
    <row r="524" spans="5:7">
      <c r="E524" s="2"/>
      <c r="G524" s="2"/>
    </row>
    <row r="525" spans="5:7">
      <c r="E525" s="2"/>
      <c r="G525" s="2"/>
    </row>
    <row r="526" spans="5:7">
      <c r="E526" s="2"/>
      <c r="G526" s="2"/>
    </row>
    <row r="527" spans="5:7">
      <c r="E527" s="2"/>
      <c r="G527" s="2"/>
    </row>
    <row r="528" spans="5:7">
      <c r="E528" s="2"/>
      <c r="G528" s="2"/>
    </row>
    <row r="529" spans="5:7">
      <c r="E529" s="2"/>
      <c r="G529" s="2"/>
    </row>
    <row r="530" spans="5:7">
      <c r="E530" s="2"/>
      <c r="G530" s="2"/>
    </row>
    <row r="531" spans="5:7">
      <c r="E531" s="2"/>
      <c r="G531" s="2"/>
    </row>
    <row r="532" spans="5:7">
      <c r="E532" s="2"/>
      <c r="G532" s="2"/>
    </row>
    <row r="533" spans="5:7">
      <c r="E533" s="2"/>
      <c r="G533" s="2"/>
    </row>
    <row r="534" spans="5:7">
      <c r="E534" s="2"/>
      <c r="G534" s="2"/>
    </row>
    <row r="535" spans="5:7">
      <c r="E535" s="2"/>
      <c r="G535" s="2"/>
    </row>
    <row r="536" spans="5:7">
      <c r="E536" s="2"/>
      <c r="G536" s="2"/>
    </row>
    <row r="537" spans="5:7">
      <c r="E537" s="2"/>
      <c r="G537" s="2"/>
    </row>
    <row r="538" spans="5:7">
      <c r="E538" s="2"/>
      <c r="G538" s="2"/>
    </row>
    <row r="539" spans="5:7">
      <c r="E539" s="2"/>
      <c r="G539" s="2"/>
    </row>
    <row r="540" spans="5:7">
      <c r="E540" s="2"/>
      <c r="G540" s="2"/>
    </row>
    <row r="541" spans="5:7">
      <c r="E541" s="2"/>
      <c r="G541" s="2"/>
    </row>
    <row r="542" spans="5:7">
      <c r="E542" s="2"/>
      <c r="G542" s="2"/>
    </row>
    <row r="543" spans="5:7">
      <c r="E543" s="2"/>
      <c r="G543" s="2"/>
    </row>
    <row r="544" spans="5:7">
      <c r="E544" s="2"/>
      <c r="G544" s="2"/>
    </row>
    <row r="545" spans="5:7">
      <c r="E545" s="2"/>
      <c r="G545" s="2"/>
    </row>
    <row r="546" spans="5:7">
      <c r="E546" s="2"/>
      <c r="G546" s="2"/>
    </row>
    <row r="547" spans="5:7">
      <c r="E547" s="2"/>
      <c r="G547" s="2"/>
    </row>
    <row r="548" spans="5:7">
      <c r="E548" s="2"/>
      <c r="G548" s="2"/>
    </row>
    <row r="549" spans="5:7">
      <c r="E549" s="2"/>
      <c r="G549" s="2"/>
    </row>
    <row r="550" spans="5:7">
      <c r="E550" s="2"/>
      <c r="G550" s="2"/>
    </row>
    <row r="551" spans="5:7">
      <c r="E551" s="2"/>
      <c r="G551" s="2"/>
    </row>
    <row r="552" spans="5:7">
      <c r="E552" s="2"/>
      <c r="G552" s="2"/>
    </row>
    <row r="553" spans="5:7">
      <c r="E553" s="2"/>
      <c r="G553" s="2"/>
    </row>
    <row r="554" spans="5:7">
      <c r="E554" s="2"/>
      <c r="G554" s="2"/>
    </row>
    <row r="555" spans="5:7">
      <c r="E555" s="2"/>
      <c r="G555" s="2"/>
    </row>
    <row r="556" spans="5:7">
      <c r="E556" s="2"/>
      <c r="G556" s="2"/>
    </row>
    <row r="557" spans="5:7">
      <c r="E557" s="2"/>
      <c r="G557" s="2"/>
    </row>
    <row r="558" spans="5:7">
      <c r="E558" s="2"/>
      <c r="G558" s="2"/>
    </row>
    <row r="559" spans="5:7">
      <c r="E559" s="2"/>
      <c r="G559" s="2"/>
    </row>
    <row r="560" spans="5:7">
      <c r="E560" s="2"/>
      <c r="G560" s="2"/>
    </row>
    <row r="561" spans="5:7">
      <c r="E561" s="2"/>
      <c r="G561" s="2"/>
    </row>
    <row r="562" spans="5:7">
      <c r="E562" s="2"/>
      <c r="G562" s="2"/>
    </row>
    <row r="563" spans="5:7">
      <c r="E563" s="2"/>
      <c r="G563" s="2"/>
    </row>
    <row r="564" spans="5:7">
      <c r="E564" s="2"/>
      <c r="G564" s="2"/>
    </row>
    <row r="565" spans="5:7">
      <c r="E565" s="2"/>
      <c r="G565" s="2"/>
    </row>
    <row r="566" spans="5:7">
      <c r="E566" s="2"/>
      <c r="G566" s="2"/>
    </row>
    <row r="567" spans="5:7">
      <c r="E567" s="2"/>
      <c r="G567" s="2"/>
    </row>
    <row r="568" spans="5:7">
      <c r="E568" s="2"/>
      <c r="G568" s="2"/>
    </row>
    <row r="569" spans="5:7">
      <c r="E569" s="2"/>
      <c r="G569" s="2"/>
    </row>
    <row r="570" spans="5:7">
      <c r="E570" s="2"/>
      <c r="G570" s="2"/>
    </row>
    <row r="571" spans="5:7">
      <c r="E571" s="2"/>
      <c r="G571" s="2"/>
    </row>
    <row r="572" spans="5:7">
      <c r="E572" s="2"/>
      <c r="G572" s="2"/>
    </row>
    <row r="573" spans="5:7">
      <c r="E573" s="2"/>
      <c r="G573" s="2"/>
    </row>
    <row r="574" spans="5:7">
      <c r="E574" s="2"/>
      <c r="G574" s="2"/>
    </row>
    <row r="575" spans="5:7">
      <c r="E575" s="2"/>
      <c r="G575" s="2"/>
    </row>
    <row r="576" spans="5:7">
      <c r="E576" s="2"/>
      <c r="G576" s="2"/>
    </row>
    <row r="577" spans="5:7">
      <c r="E577" s="2"/>
      <c r="G577" s="2"/>
    </row>
    <row r="578" spans="5:7">
      <c r="E578" s="2"/>
      <c r="G578" s="2"/>
    </row>
    <row r="579" spans="5:7">
      <c r="E579" s="2"/>
      <c r="G579" s="2"/>
    </row>
    <row r="580" spans="5:7">
      <c r="E580" s="2"/>
      <c r="G580" s="2"/>
    </row>
    <row r="581" spans="5:7">
      <c r="E581" s="2"/>
      <c r="G581" s="2"/>
    </row>
    <row r="582" spans="5:7">
      <c r="E582" s="2"/>
      <c r="G582" s="2"/>
    </row>
    <row r="583" spans="5:7">
      <c r="E583" s="2"/>
      <c r="G583" s="2"/>
    </row>
    <row r="584" spans="5:7">
      <c r="E584" s="2"/>
      <c r="G584" s="2"/>
    </row>
    <row r="585" spans="5:7">
      <c r="E585" s="2"/>
      <c r="G585" s="2"/>
    </row>
    <row r="586" spans="5:7">
      <c r="E586" s="2"/>
      <c r="G586" s="2"/>
    </row>
    <row r="587" spans="5:7">
      <c r="E587" s="2"/>
      <c r="G587" s="2"/>
    </row>
    <row r="588" spans="5:7">
      <c r="E588" s="2"/>
      <c r="G588" s="2"/>
    </row>
    <row r="589" spans="5:7">
      <c r="E589" s="2"/>
      <c r="G589" s="2"/>
    </row>
    <row r="590" spans="5:7">
      <c r="E590" s="2"/>
      <c r="G590" s="2"/>
    </row>
    <row r="591" spans="5:7">
      <c r="E591" s="2"/>
      <c r="G591" s="2"/>
    </row>
    <row r="592" spans="5:7">
      <c r="E592" s="2"/>
      <c r="G592" s="2"/>
    </row>
    <row r="593" spans="5:7">
      <c r="E593" s="2"/>
      <c r="G593" s="2"/>
    </row>
    <row r="594" spans="5:7">
      <c r="E594" s="2"/>
      <c r="G594" s="2"/>
    </row>
    <row r="595" spans="5:7">
      <c r="E595" s="2"/>
      <c r="G595" s="2"/>
    </row>
    <row r="596" spans="5:7">
      <c r="E596" s="2"/>
      <c r="G596" s="2"/>
    </row>
    <row r="597" spans="5:7">
      <c r="E597" s="2"/>
      <c r="G597" s="2"/>
    </row>
    <row r="598" spans="5:7">
      <c r="E598" s="2"/>
      <c r="G598" s="2"/>
    </row>
    <row r="599" spans="5:7">
      <c r="E599" s="2"/>
      <c r="G599" s="2"/>
    </row>
    <row r="600" spans="5:7">
      <c r="E600" s="2"/>
      <c r="G600" s="2"/>
    </row>
    <row r="601" spans="5:7">
      <c r="E601" s="2"/>
      <c r="G601" s="2"/>
    </row>
    <row r="602" spans="5:7">
      <c r="E602" s="2"/>
      <c r="G602" s="2"/>
    </row>
    <row r="603" spans="5:7">
      <c r="E603" s="2"/>
      <c r="G603" s="2"/>
    </row>
    <row r="604" spans="5:7">
      <c r="E604" s="2"/>
      <c r="G604" s="2"/>
    </row>
    <row r="605" spans="5:7">
      <c r="E605" s="2"/>
      <c r="G605" s="2"/>
    </row>
    <row r="606" spans="5:7">
      <c r="E606" s="2"/>
      <c r="G606" s="2"/>
    </row>
    <row r="607" spans="5:7">
      <c r="E607" s="2"/>
      <c r="G607" s="2"/>
    </row>
    <row r="608" spans="5:7">
      <c r="E608" s="2"/>
      <c r="G608" s="2"/>
    </row>
    <row r="609" spans="5:7">
      <c r="E609" s="2"/>
      <c r="G609" s="2"/>
    </row>
    <row r="610" spans="5:7">
      <c r="E610" s="2"/>
      <c r="G610" s="2"/>
    </row>
    <row r="611" spans="5:7">
      <c r="E611" s="2"/>
      <c r="G611" s="2"/>
    </row>
    <row r="612" spans="5:7">
      <c r="E612" s="2"/>
      <c r="G612" s="2"/>
    </row>
    <row r="613" spans="5:7">
      <c r="E613" s="2"/>
      <c r="G613" s="2"/>
    </row>
    <row r="614" spans="5:7">
      <c r="E614" s="2"/>
      <c r="G614" s="2"/>
    </row>
    <row r="615" spans="5:7">
      <c r="E615" s="2"/>
      <c r="G615" s="2"/>
    </row>
    <row r="616" spans="5:7">
      <c r="E616" s="2"/>
      <c r="G616" s="2"/>
    </row>
    <row r="617" spans="5:7">
      <c r="E617" s="2"/>
      <c r="G617" s="2"/>
    </row>
    <row r="618" spans="5:7">
      <c r="E618" s="2"/>
      <c r="G618" s="2"/>
    </row>
    <row r="619" spans="5:7">
      <c r="E619" s="2"/>
      <c r="G619" s="2"/>
    </row>
    <row r="620" spans="5:7">
      <c r="E620" s="2"/>
      <c r="G620" s="2"/>
    </row>
    <row r="621" spans="5:7">
      <c r="E621" s="2"/>
      <c r="G621" s="2"/>
    </row>
    <row r="622" spans="5:7">
      <c r="E622" s="2"/>
      <c r="G622" s="2"/>
    </row>
    <row r="623" spans="5:7">
      <c r="E623" s="2"/>
      <c r="G623" s="2"/>
    </row>
    <row r="624" spans="5:7">
      <c r="E624" s="2"/>
      <c r="G624" s="2"/>
    </row>
    <row r="625" spans="5:7">
      <c r="E625" s="2"/>
      <c r="G625" s="2"/>
    </row>
    <row r="626" spans="5:7">
      <c r="E626" s="2"/>
      <c r="G626" s="2"/>
    </row>
    <row r="627" spans="5:7">
      <c r="E627" s="2"/>
      <c r="G627" s="2"/>
    </row>
    <row r="628" spans="5:7">
      <c r="E628" s="2"/>
      <c r="G628" s="2"/>
    </row>
    <row r="629" spans="5:7">
      <c r="E629" s="2"/>
      <c r="G629" s="2"/>
    </row>
    <row r="630" spans="5:7">
      <c r="E630" s="2"/>
      <c r="G630" s="2"/>
    </row>
    <row r="631" spans="5:7">
      <c r="E631" s="2"/>
      <c r="G631" s="2"/>
    </row>
    <row r="632" spans="5:7">
      <c r="E632" s="2"/>
      <c r="G632" s="2"/>
    </row>
    <row r="633" spans="5:7">
      <c r="E633" s="2"/>
      <c r="G633" s="2"/>
    </row>
    <row r="634" spans="5:7">
      <c r="E634" s="2"/>
      <c r="G634" s="2"/>
    </row>
    <row r="635" spans="5:7">
      <c r="E635" s="2"/>
      <c r="G635" s="2"/>
    </row>
    <row r="636" spans="5:7">
      <c r="E636" s="2"/>
      <c r="G636" s="2"/>
    </row>
    <row r="637" spans="5:7">
      <c r="E637" s="2"/>
      <c r="G637" s="2"/>
    </row>
    <row r="638" spans="5:7">
      <c r="E638" s="2"/>
      <c r="G638" s="2"/>
    </row>
    <row r="639" spans="5:7">
      <c r="E639" s="2"/>
      <c r="G639" s="2"/>
    </row>
    <row r="640" spans="5:7">
      <c r="E640" s="2"/>
      <c r="G640" s="2"/>
    </row>
    <row r="641" spans="5:7">
      <c r="E641" s="2"/>
      <c r="G641" s="2"/>
    </row>
    <row r="642" spans="5:7">
      <c r="E642" s="2"/>
      <c r="G642" s="2"/>
    </row>
    <row r="643" spans="5:7">
      <c r="E643" s="2"/>
      <c r="G643" s="2"/>
    </row>
    <row r="644" spans="5:7">
      <c r="E644" s="2"/>
      <c r="G644" s="2"/>
    </row>
    <row r="645" spans="5:7">
      <c r="E645" s="2"/>
      <c r="G645" s="2"/>
    </row>
    <row r="646" spans="5:7">
      <c r="E646" s="2"/>
      <c r="G646" s="2"/>
    </row>
    <row r="647" spans="5:7">
      <c r="E647" s="2"/>
      <c r="G647" s="2"/>
    </row>
    <row r="648" spans="5:7">
      <c r="E648" s="2"/>
      <c r="G648" s="2"/>
    </row>
    <row r="649" spans="5:7">
      <c r="E649" s="2"/>
      <c r="G649" s="2"/>
    </row>
    <row r="650" spans="5:7">
      <c r="E650" s="2"/>
      <c r="G650" s="2"/>
    </row>
    <row r="651" spans="5:7">
      <c r="E651" s="2"/>
      <c r="G651" s="2"/>
    </row>
    <row r="652" spans="5:7">
      <c r="E652" s="2"/>
      <c r="G652" s="2"/>
    </row>
    <row r="653" spans="5:7">
      <c r="E653" s="2"/>
      <c r="G653" s="2"/>
    </row>
    <row r="654" spans="5:7">
      <c r="E654" s="2"/>
      <c r="G654" s="2"/>
    </row>
    <row r="655" spans="5:7">
      <c r="E655" s="2"/>
      <c r="G655" s="2"/>
    </row>
    <row r="656" spans="5:7">
      <c r="E656" s="2"/>
      <c r="G656" s="2"/>
    </row>
    <row r="657" spans="5:7">
      <c r="E657" s="2"/>
      <c r="G657" s="2"/>
    </row>
    <row r="658" spans="5:7">
      <c r="E658" s="2"/>
      <c r="G658" s="2"/>
    </row>
    <row r="659" spans="5:7">
      <c r="E659" s="2"/>
      <c r="G659" s="2"/>
    </row>
    <row r="660" spans="5:7">
      <c r="E660" s="2"/>
      <c r="G660" s="2"/>
    </row>
    <row r="661" spans="5:7">
      <c r="E661" s="2"/>
      <c r="G661" s="2"/>
    </row>
    <row r="662" spans="5:7">
      <c r="E662" s="2"/>
      <c r="G662" s="2"/>
    </row>
    <row r="663" spans="5:7">
      <c r="E663" s="2"/>
      <c r="G663" s="2"/>
    </row>
    <row r="664" spans="5:7">
      <c r="E664" s="2"/>
      <c r="G664" s="2"/>
    </row>
    <row r="665" spans="5:7">
      <c r="E665" s="2"/>
      <c r="G665" s="2"/>
    </row>
    <row r="666" spans="5:7">
      <c r="E666" s="2"/>
      <c r="G666" s="2"/>
    </row>
    <row r="667" spans="5:7">
      <c r="E667" s="2"/>
      <c r="G667" s="2"/>
    </row>
    <row r="668" spans="5:7">
      <c r="E668" s="2"/>
      <c r="G668" s="2"/>
    </row>
    <row r="669" spans="5:7">
      <c r="E669" s="2"/>
      <c r="G669" s="2"/>
    </row>
    <row r="670" spans="5:7">
      <c r="E670" s="2"/>
      <c r="G670" s="2"/>
    </row>
    <row r="671" spans="5:7">
      <c r="E671" s="2"/>
      <c r="G671" s="2"/>
    </row>
    <row r="672" spans="5:7">
      <c r="E672" s="2"/>
      <c r="G672" s="2"/>
    </row>
    <row r="673" spans="5:7">
      <c r="E673" s="2"/>
      <c r="G673" s="2"/>
    </row>
    <row r="674" spans="5:7">
      <c r="E674" s="2"/>
      <c r="G674" s="2"/>
    </row>
    <row r="675" spans="5:7">
      <c r="E675" s="2"/>
      <c r="G675" s="2"/>
    </row>
    <row r="676" spans="5:7">
      <c r="E676" s="2"/>
      <c r="G676" s="2"/>
    </row>
    <row r="677" spans="5:7">
      <c r="E677" s="2"/>
      <c r="G677" s="2"/>
    </row>
    <row r="678" spans="5:7">
      <c r="E678" s="2"/>
      <c r="G678" s="2"/>
    </row>
    <row r="679" spans="5:7">
      <c r="E679" s="2"/>
      <c r="G679" s="2"/>
    </row>
    <row r="680" spans="5:7">
      <c r="E680" s="2"/>
      <c r="G680" s="2"/>
    </row>
    <row r="681" spans="5:7">
      <c r="E681" s="2"/>
      <c r="G681" s="2"/>
    </row>
    <row r="682" spans="5:7">
      <c r="E682" s="2"/>
      <c r="G682" s="2"/>
    </row>
    <row r="683" spans="5:7">
      <c r="E683" s="2"/>
      <c r="G683" s="2"/>
    </row>
    <row r="684" spans="5:7">
      <c r="E684" s="2"/>
      <c r="G684" s="2"/>
    </row>
    <row r="685" spans="5:7">
      <c r="E685" s="2"/>
      <c r="G685" s="2"/>
    </row>
    <row r="686" spans="5:7">
      <c r="E686" s="2"/>
      <c r="G686" s="2"/>
    </row>
    <row r="687" spans="5:7">
      <c r="E687" s="2"/>
      <c r="G687" s="2"/>
    </row>
    <row r="688" spans="5:7">
      <c r="E688" s="2"/>
      <c r="G688" s="2"/>
    </row>
    <row r="689" spans="5:7">
      <c r="E689" s="2"/>
      <c r="G689" s="2"/>
    </row>
    <row r="690" spans="5:7">
      <c r="E690" s="2"/>
      <c r="G690" s="2"/>
    </row>
    <row r="691" spans="5:7">
      <c r="E691" s="2"/>
      <c r="G691" s="2"/>
    </row>
    <row r="692" spans="5:7">
      <c r="E692" s="2"/>
      <c r="G692" s="2"/>
    </row>
    <row r="693" spans="5:7">
      <c r="E693" s="2"/>
      <c r="G693" s="2"/>
    </row>
    <row r="694" spans="5:7">
      <c r="E694" s="2"/>
      <c r="G694" s="2"/>
    </row>
    <row r="695" spans="5:7">
      <c r="E695" s="2"/>
      <c r="G695" s="2"/>
    </row>
    <row r="696" spans="5:7">
      <c r="E696" s="2"/>
      <c r="G696" s="2"/>
    </row>
    <row r="697" spans="5:7">
      <c r="E697" s="2"/>
      <c r="G697" s="2"/>
    </row>
    <row r="698" spans="5:7">
      <c r="E698" s="2"/>
      <c r="G698" s="2"/>
    </row>
    <row r="699" spans="5:7">
      <c r="E699" s="2"/>
      <c r="G699" s="2"/>
    </row>
    <row r="700" spans="5:7">
      <c r="E700" s="2"/>
      <c r="G700" s="2"/>
    </row>
    <row r="701" spans="5:7">
      <c r="E701" s="2"/>
      <c r="G701" s="2"/>
    </row>
    <row r="702" spans="5:7">
      <c r="E702" s="2"/>
      <c r="G702" s="2"/>
    </row>
    <row r="703" spans="5:7">
      <c r="E703" s="2"/>
      <c r="G703" s="2"/>
    </row>
    <row r="704" spans="5:7">
      <c r="E704" s="2"/>
      <c r="G704" s="2"/>
    </row>
    <row r="705" spans="5:7">
      <c r="E705" s="2"/>
      <c r="G705" s="2"/>
    </row>
    <row r="706" spans="5:7">
      <c r="E706" s="2"/>
      <c r="G706" s="2"/>
    </row>
    <row r="707" spans="5:7">
      <c r="E707" s="2"/>
      <c r="G707" s="2"/>
    </row>
    <row r="708" spans="5:7">
      <c r="E708" s="2"/>
      <c r="G708" s="2"/>
    </row>
    <row r="709" spans="5:7">
      <c r="E709" s="2"/>
      <c r="G709" s="2"/>
    </row>
    <row r="710" spans="5:7">
      <c r="E710" s="2"/>
      <c r="G710" s="2"/>
    </row>
    <row r="711" spans="5:7">
      <c r="E711" s="2"/>
      <c r="G711" s="2"/>
    </row>
    <row r="712" spans="5:7">
      <c r="E712" s="2"/>
      <c r="G712" s="2"/>
    </row>
    <row r="713" spans="5:7">
      <c r="E713" s="2"/>
      <c r="G713" s="2"/>
    </row>
    <row r="714" spans="5:7">
      <c r="E714" s="2"/>
      <c r="G714" s="2"/>
    </row>
    <row r="715" spans="5:7">
      <c r="E715" s="2"/>
      <c r="G715" s="2"/>
    </row>
    <row r="716" spans="5:7">
      <c r="E716" s="2"/>
      <c r="G716" s="2"/>
    </row>
    <row r="717" spans="5:7">
      <c r="E717" s="2"/>
      <c r="G717" s="2"/>
    </row>
    <row r="718" spans="5:7">
      <c r="E718" s="2"/>
      <c r="G718" s="2"/>
    </row>
    <row r="719" spans="5:7">
      <c r="E719" s="2"/>
      <c r="G719" s="2"/>
    </row>
    <row r="720" spans="5:7">
      <c r="E720" s="2"/>
      <c r="G720" s="2"/>
    </row>
    <row r="721" spans="5:7">
      <c r="E721" s="2"/>
      <c r="G721" s="2"/>
    </row>
    <row r="722" spans="5:7">
      <c r="E722" s="2"/>
      <c r="G722" s="2"/>
    </row>
    <row r="723" spans="5:7">
      <c r="E723" s="2"/>
      <c r="G723" s="2"/>
    </row>
    <row r="724" spans="5:7">
      <c r="E724" s="2"/>
      <c r="G724" s="2"/>
    </row>
    <row r="725" spans="5:7">
      <c r="E725" s="2"/>
      <c r="G725" s="2"/>
    </row>
    <row r="726" spans="5:7">
      <c r="E726" s="2"/>
      <c r="G726" s="2"/>
    </row>
    <row r="727" spans="5:7">
      <c r="E727" s="2"/>
      <c r="G727" s="2"/>
    </row>
    <row r="728" spans="5:7">
      <c r="E728" s="2"/>
      <c r="G728" s="2"/>
    </row>
    <row r="729" spans="5:7">
      <c r="E729" s="2"/>
      <c r="G729" s="2"/>
    </row>
    <row r="730" spans="5:7">
      <c r="E730" s="2"/>
      <c r="G730" s="2"/>
    </row>
    <row r="731" spans="5:7">
      <c r="E731" s="2"/>
      <c r="G731" s="2"/>
    </row>
    <row r="732" spans="5:7">
      <c r="E732" s="2"/>
      <c r="G732" s="2"/>
    </row>
    <row r="733" spans="5:7">
      <c r="E733" s="2"/>
      <c r="G733" s="2"/>
    </row>
    <row r="734" spans="5:7">
      <c r="E734" s="2"/>
      <c r="G734" s="2"/>
    </row>
    <row r="735" spans="5:7">
      <c r="E735" s="2"/>
      <c r="G735" s="2"/>
    </row>
    <row r="736" spans="5:7">
      <c r="E736" s="2"/>
      <c r="G736" s="2"/>
    </row>
    <row r="737" spans="5:7">
      <c r="E737" s="2"/>
      <c r="G737" s="2"/>
    </row>
    <row r="738" spans="5:7">
      <c r="E738" s="2"/>
      <c r="G738" s="2"/>
    </row>
    <row r="739" spans="5:7">
      <c r="E739" s="2"/>
      <c r="G739" s="2"/>
    </row>
    <row r="740" spans="5:7">
      <c r="E740" s="2"/>
      <c r="G740" s="2"/>
    </row>
    <row r="741" spans="5:7">
      <c r="E741" s="2"/>
      <c r="G741" s="2"/>
    </row>
    <row r="742" spans="5:7">
      <c r="E742" s="2"/>
      <c r="G742" s="2"/>
    </row>
    <row r="743" spans="5:7">
      <c r="E743" s="2"/>
      <c r="G743" s="2"/>
    </row>
    <row r="744" spans="5:7">
      <c r="E744" s="2"/>
      <c r="G744" s="2"/>
    </row>
    <row r="745" spans="5:7">
      <c r="E745" s="2"/>
      <c r="G745" s="2"/>
    </row>
    <row r="746" spans="5:7">
      <c r="E746" s="2"/>
      <c r="G746" s="2"/>
    </row>
    <row r="747" spans="5:7">
      <c r="E747" s="2"/>
      <c r="G747" s="2"/>
    </row>
    <row r="748" spans="5:7">
      <c r="E748" s="2"/>
      <c r="G748" s="2"/>
    </row>
    <row r="749" spans="5:7">
      <c r="E749" s="2"/>
      <c r="G749" s="2"/>
    </row>
    <row r="750" spans="5:7">
      <c r="E750" s="2"/>
      <c r="G750" s="2"/>
    </row>
    <row r="751" spans="5:7">
      <c r="E751" s="2"/>
      <c r="G751" s="2"/>
    </row>
    <row r="752" spans="5:7">
      <c r="E752" s="2"/>
      <c r="G752" s="2"/>
    </row>
    <row r="753" spans="5:7">
      <c r="E753" s="2"/>
      <c r="G753" s="2"/>
    </row>
    <row r="754" spans="5:7">
      <c r="E754" s="2"/>
      <c r="G754" s="2"/>
    </row>
    <row r="755" spans="5:7">
      <c r="E755" s="2"/>
      <c r="G755" s="2"/>
    </row>
    <row r="756" spans="5:7">
      <c r="E756" s="2"/>
      <c r="G756" s="2"/>
    </row>
    <row r="757" spans="5:7">
      <c r="E757" s="2"/>
      <c r="G757" s="2"/>
    </row>
    <row r="758" spans="5:7">
      <c r="E758" s="2"/>
      <c r="G758" s="2"/>
    </row>
    <row r="759" spans="5:7">
      <c r="E759" s="2"/>
      <c r="G759" s="2"/>
    </row>
    <row r="760" spans="5:7">
      <c r="E760" s="2"/>
      <c r="G760" s="2"/>
    </row>
    <row r="761" spans="5:7">
      <c r="E761" s="2"/>
      <c r="G761" s="2"/>
    </row>
    <row r="762" spans="5:7">
      <c r="E762" s="2"/>
      <c r="G762" s="2"/>
    </row>
    <row r="763" spans="5:7">
      <c r="E763" s="2"/>
      <c r="G763" s="2"/>
    </row>
    <row r="764" spans="5:7">
      <c r="E764" s="2"/>
      <c r="G764" s="2"/>
    </row>
    <row r="765" spans="5:7">
      <c r="E765" s="2"/>
      <c r="G765" s="2"/>
    </row>
    <row r="766" spans="5:7">
      <c r="E766" s="2"/>
      <c r="G766" s="2"/>
    </row>
    <row r="767" spans="5:7">
      <c r="E767" s="2"/>
      <c r="G767" s="2"/>
    </row>
    <row r="768" spans="5:7">
      <c r="E768" s="2"/>
      <c r="G768" s="2"/>
    </row>
    <row r="769" spans="5:7">
      <c r="E769" s="2"/>
      <c r="G769" s="2"/>
    </row>
    <row r="770" spans="5:7">
      <c r="E770" s="2"/>
      <c r="G770" s="2"/>
    </row>
    <row r="771" spans="5:7">
      <c r="E771" s="2"/>
      <c r="G771" s="2"/>
    </row>
    <row r="772" spans="5:7">
      <c r="E772" s="2"/>
      <c r="G772" s="2"/>
    </row>
    <row r="773" spans="5:7">
      <c r="E773" s="2"/>
      <c r="G773" s="2"/>
    </row>
    <row r="774" spans="5:7">
      <c r="E774" s="2"/>
      <c r="G774" s="2"/>
    </row>
    <row r="775" spans="5:7">
      <c r="E775" s="2"/>
      <c r="G775" s="2"/>
    </row>
    <row r="776" spans="5:7">
      <c r="E776" s="2"/>
      <c r="G776" s="2"/>
    </row>
    <row r="777" spans="5:7">
      <c r="E777" s="2"/>
      <c r="G777" s="2"/>
    </row>
    <row r="778" spans="5:7">
      <c r="E778" s="2"/>
      <c r="G778" s="2"/>
    </row>
    <row r="779" spans="5:7">
      <c r="E779" s="2"/>
      <c r="G779" s="2"/>
    </row>
    <row r="780" spans="5:7">
      <c r="E780" s="2"/>
      <c r="G780" s="2"/>
    </row>
    <row r="781" spans="5:7">
      <c r="E781" s="2"/>
      <c r="G781" s="2"/>
    </row>
    <row r="782" spans="5:7">
      <c r="E782" s="2"/>
      <c r="G782" s="2"/>
    </row>
    <row r="783" spans="5:7">
      <c r="E783" s="2"/>
      <c r="G783" s="2"/>
    </row>
    <row r="784" spans="5:7">
      <c r="E784" s="2"/>
      <c r="G784" s="2"/>
    </row>
    <row r="785" spans="5:7">
      <c r="E785" s="2"/>
      <c r="G785" s="2"/>
    </row>
    <row r="786" spans="5:7">
      <c r="E786" s="2"/>
      <c r="G786" s="2"/>
    </row>
    <row r="787" spans="5:7">
      <c r="E787" s="2"/>
      <c r="G787" s="2"/>
    </row>
    <row r="788" spans="5:7">
      <c r="E788" s="2"/>
      <c r="G788" s="2"/>
    </row>
    <row r="789" spans="5:7">
      <c r="E789" s="2"/>
      <c r="G789" s="2"/>
    </row>
    <row r="790" spans="5:7">
      <c r="E790" s="2"/>
      <c r="G790" s="2"/>
    </row>
    <row r="791" spans="5:7">
      <c r="E791" s="2"/>
      <c r="G791" s="2"/>
    </row>
    <row r="792" spans="5:7">
      <c r="E792" s="2"/>
      <c r="G792" s="2"/>
    </row>
    <row r="793" spans="5:7">
      <c r="E793" s="2"/>
      <c r="G793" s="2"/>
    </row>
    <row r="794" spans="5:7">
      <c r="E794" s="2"/>
      <c r="G794" s="2"/>
    </row>
    <row r="795" spans="5:7">
      <c r="E795" s="2"/>
      <c r="G795" s="2"/>
    </row>
    <row r="796" spans="5:7">
      <c r="E796" s="2"/>
      <c r="G796" s="2"/>
    </row>
    <row r="797" spans="5:7">
      <c r="E797" s="2"/>
      <c r="G797" s="2"/>
    </row>
    <row r="798" spans="5:7">
      <c r="E798" s="2"/>
      <c r="G798" s="2"/>
    </row>
    <row r="799" spans="5:7">
      <c r="E799" s="2"/>
      <c r="G799" s="2"/>
    </row>
    <row r="800" spans="5:7">
      <c r="E800" s="2"/>
      <c r="G800" s="2"/>
    </row>
    <row r="801" spans="5:7">
      <c r="E801" s="2"/>
      <c r="G801" s="2"/>
    </row>
    <row r="802" spans="5:7">
      <c r="E802" s="2"/>
      <c r="G802" s="2"/>
    </row>
    <row r="803" spans="5:7">
      <c r="E803" s="2"/>
      <c r="G803" s="2"/>
    </row>
    <row r="804" spans="5:7">
      <c r="E804" s="2"/>
      <c r="G804" s="2"/>
    </row>
    <row r="805" spans="5:7">
      <c r="E805" s="2"/>
      <c r="G805" s="2"/>
    </row>
    <row r="806" spans="5:7">
      <c r="E806" s="2"/>
      <c r="G806" s="2"/>
    </row>
    <row r="807" spans="5:7">
      <c r="E807" s="2"/>
      <c r="G807" s="2"/>
    </row>
    <row r="808" spans="5:7">
      <c r="E808" s="2"/>
      <c r="G808" s="2"/>
    </row>
    <row r="809" spans="5:7">
      <c r="E809" s="2"/>
      <c r="G809" s="2"/>
    </row>
    <row r="810" spans="5:7">
      <c r="E810" s="2"/>
      <c r="G810" s="2"/>
    </row>
    <row r="811" spans="5:7">
      <c r="E811" s="2"/>
      <c r="G811" s="2"/>
    </row>
    <row r="812" spans="5:7">
      <c r="E812" s="2"/>
      <c r="G812" s="2"/>
    </row>
    <row r="813" spans="5:7">
      <c r="E813" s="2"/>
      <c r="G813" s="2"/>
    </row>
    <row r="814" spans="5:7">
      <c r="E814" s="2"/>
      <c r="G814" s="2"/>
    </row>
    <row r="815" spans="5:7">
      <c r="E815" s="2"/>
      <c r="G815" s="2"/>
    </row>
    <row r="816" spans="5:7">
      <c r="E816" s="2"/>
      <c r="G816" s="2"/>
    </row>
    <row r="817" spans="5:7">
      <c r="E817" s="2"/>
      <c r="G817" s="2"/>
    </row>
    <row r="818" spans="5:7">
      <c r="E818" s="2"/>
      <c r="G818" s="2"/>
    </row>
    <row r="819" spans="5:7">
      <c r="E819" s="2"/>
      <c r="G819" s="2"/>
    </row>
    <row r="820" spans="5:7">
      <c r="E820" s="2"/>
      <c r="G820" s="2"/>
    </row>
    <row r="821" spans="5:7">
      <c r="E821" s="2"/>
      <c r="G821" s="2"/>
    </row>
    <row r="822" spans="5:7">
      <c r="E822" s="2"/>
      <c r="G822" s="2"/>
    </row>
    <row r="823" spans="5:7">
      <c r="E823" s="2"/>
      <c r="G823" s="2"/>
    </row>
    <row r="824" spans="5:7">
      <c r="E824" s="2"/>
      <c r="G824" s="2"/>
    </row>
    <row r="825" spans="5:7">
      <c r="E825" s="2"/>
      <c r="G825" s="2"/>
    </row>
    <row r="826" spans="5:7">
      <c r="E826" s="2"/>
      <c r="G826" s="2"/>
    </row>
    <row r="827" spans="5:7">
      <c r="E827" s="2"/>
      <c r="G827" s="2"/>
    </row>
    <row r="828" spans="5:7">
      <c r="E828" s="2"/>
      <c r="G828" s="2"/>
    </row>
    <row r="829" spans="5:7">
      <c r="E829" s="2"/>
      <c r="G829" s="2"/>
    </row>
    <row r="830" spans="5:7">
      <c r="E830" s="2"/>
      <c r="G830" s="2"/>
    </row>
    <row r="831" spans="5:7">
      <c r="E831" s="2"/>
      <c r="G831" s="2"/>
    </row>
    <row r="832" spans="5:7">
      <c r="E832" s="2"/>
      <c r="G832" s="2"/>
    </row>
    <row r="833" spans="5:7">
      <c r="E833" s="2"/>
      <c r="G833" s="2"/>
    </row>
    <row r="834" spans="5:7">
      <c r="E834" s="2"/>
      <c r="G834" s="2"/>
    </row>
    <row r="835" spans="5:7">
      <c r="E835" s="2"/>
      <c r="G835" s="2"/>
    </row>
    <row r="836" spans="5:7">
      <c r="E836" s="2"/>
      <c r="G836" s="2"/>
    </row>
    <row r="837" spans="5:7">
      <c r="E837" s="2"/>
      <c r="G837" s="2"/>
    </row>
    <row r="838" spans="5:7">
      <c r="E838" s="2"/>
      <c r="G838" s="2"/>
    </row>
    <row r="839" spans="5:7">
      <c r="E839" s="2"/>
      <c r="G839" s="2"/>
    </row>
    <row r="840" spans="5:7">
      <c r="E840" s="2"/>
      <c r="G840" s="2"/>
    </row>
    <row r="841" spans="5:7">
      <c r="E841" s="2"/>
      <c r="G841" s="2"/>
    </row>
    <row r="842" spans="5:7">
      <c r="E842" s="2"/>
      <c r="G842" s="2"/>
    </row>
    <row r="843" spans="5:7">
      <c r="E843" s="2"/>
      <c r="G843" s="2"/>
    </row>
    <row r="844" spans="5:7">
      <c r="E844" s="2"/>
      <c r="G844" s="2"/>
    </row>
    <row r="845" spans="5:7">
      <c r="E845" s="2"/>
      <c r="G845" s="2"/>
    </row>
    <row r="846" spans="5:7">
      <c r="E846" s="2"/>
      <c r="G846" s="2"/>
    </row>
    <row r="847" spans="5:7">
      <c r="E847" s="2"/>
      <c r="G847" s="2"/>
    </row>
    <row r="848" spans="5:7">
      <c r="E848" s="2"/>
      <c r="G848" s="2"/>
    </row>
    <row r="849" spans="5:7">
      <c r="E849" s="2"/>
      <c r="G849" s="2"/>
    </row>
    <row r="850" spans="5:7">
      <c r="E850" s="2"/>
      <c r="G850" s="2"/>
    </row>
    <row r="851" spans="5:7">
      <c r="E851" s="2"/>
      <c r="G851" s="2"/>
    </row>
    <row r="852" spans="5:7">
      <c r="E852" s="2"/>
      <c r="G852" s="2"/>
    </row>
    <row r="853" spans="5:7">
      <c r="E853" s="2"/>
      <c r="G853" s="2"/>
    </row>
    <row r="854" spans="5:7">
      <c r="E854" s="2"/>
      <c r="G854" s="2"/>
    </row>
    <row r="855" spans="5:7">
      <c r="E855" s="2"/>
      <c r="G855" s="2"/>
    </row>
    <row r="856" spans="5:7">
      <c r="E856" s="2"/>
      <c r="G856" s="2"/>
    </row>
    <row r="857" spans="5:7">
      <c r="E857" s="2"/>
      <c r="G857" s="2"/>
    </row>
    <row r="858" spans="5:7">
      <c r="E858" s="2"/>
      <c r="G858" s="2"/>
    </row>
    <row r="859" spans="5:7">
      <c r="E859" s="2"/>
      <c r="G859" s="2"/>
    </row>
    <row r="860" spans="5:7">
      <c r="E860" s="2"/>
      <c r="G860" s="2"/>
    </row>
    <row r="861" spans="5:7">
      <c r="E861" s="2"/>
      <c r="G861" s="2"/>
    </row>
    <row r="862" spans="5:7">
      <c r="E862" s="2"/>
      <c r="G862" s="2"/>
    </row>
    <row r="863" spans="5:7">
      <c r="E863" s="2"/>
      <c r="G863" s="2"/>
    </row>
    <row r="864" spans="5:7">
      <c r="E864" s="2"/>
      <c r="G864" s="2"/>
    </row>
    <row r="865" spans="5:7">
      <c r="E865" s="2"/>
      <c r="G865" s="2"/>
    </row>
    <row r="866" spans="5:7">
      <c r="E866" s="2"/>
      <c r="G866" s="2"/>
    </row>
    <row r="867" spans="5:7">
      <c r="E867" s="2"/>
      <c r="G867" s="2"/>
    </row>
    <row r="868" spans="5:7">
      <c r="E868" s="2"/>
      <c r="G868" s="2"/>
    </row>
    <row r="869" spans="5:7">
      <c r="E869" s="2"/>
      <c r="G869" s="2"/>
    </row>
    <row r="870" spans="5:7">
      <c r="E870" s="2"/>
      <c r="G870" s="2"/>
    </row>
    <row r="871" spans="5:7">
      <c r="E871" s="2"/>
      <c r="G871" s="2"/>
    </row>
    <row r="872" spans="5:7">
      <c r="E872" s="2"/>
      <c r="G872" s="2"/>
    </row>
    <row r="873" spans="5:7">
      <c r="E873" s="2"/>
      <c r="G873" s="2"/>
    </row>
    <row r="874" spans="5:7">
      <c r="E874" s="2"/>
      <c r="G874" s="2"/>
    </row>
    <row r="875" spans="5:7">
      <c r="E875" s="2"/>
      <c r="G875" s="2"/>
    </row>
    <row r="876" spans="5:7">
      <c r="E876" s="2"/>
      <c r="G876" s="2"/>
    </row>
    <row r="877" spans="5:7">
      <c r="E877" s="2"/>
      <c r="G877" s="2"/>
    </row>
    <row r="878" spans="5:7">
      <c r="E878" s="2"/>
      <c r="G878" s="2"/>
    </row>
    <row r="879" spans="5:7">
      <c r="E879" s="2"/>
      <c r="G879" s="2"/>
    </row>
    <row r="880" spans="5:7">
      <c r="E880" s="2"/>
      <c r="G880" s="2"/>
    </row>
    <row r="881" spans="5:7">
      <c r="E881" s="2"/>
      <c r="G881" s="2"/>
    </row>
    <row r="882" spans="5:7">
      <c r="E882" s="2"/>
      <c r="G882" s="2"/>
    </row>
    <row r="883" spans="5:7">
      <c r="E883" s="2"/>
      <c r="G883" s="2"/>
    </row>
    <row r="884" spans="5:7">
      <c r="E884" s="2"/>
      <c r="G884" s="2"/>
    </row>
    <row r="885" spans="5:7">
      <c r="E885" s="2"/>
      <c r="G885" s="2"/>
    </row>
    <row r="886" spans="5:7">
      <c r="E886" s="2"/>
      <c r="G886" s="2"/>
    </row>
    <row r="887" spans="5:7">
      <c r="E887" s="2"/>
      <c r="G887" s="2"/>
    </row>
    <row r="888" spans="5:7">
      <c r="E888" s="2"/>
      <c r="G888" s="2"/>
    </row>
    <row r="889" spans="5:7">
      <c r="E889" s="2"/>
      <c r="G889" s="2"/>
    </row>
    <row r="890" spans="5:7">
      <c r="E890" s="2"/>
      <c r="G890" s="2"/>
    </row>
    <row r="891" spans="5:7">
      <c r="E891" s="2"/>
      <c r="G891" s="2"/>
    </row>
    <row r="892" spans="5:7">
      <c r="E892" s="2"/>
      <c r="G892" s="2"/>
    </row>
    <row r="893" spans="5:7">
      <c r="E893" s="2"/>
      <c r="G893" s="2"/>
    </row>
    <row r="894" spans="5:7">
      <c r="E894" s="2"/>
      <c r="G894" s="2"/>
    </row>
    <row r="895" spans="5:7">
      <c r="E895" s="2"/>
      <c r="G895" s="2"/>
    </row>
    <row r="896" spans="5:7">
      <c r="E896" s="2"/>
      <c r="G896" s="2"/>
    </row>
    <row r="897" spans="5:7">
      <c r="E897" s="2"/>
      <c r="G897" s="2"/>
    </row>
    <row r="898" spans="5:7">
      <c r="E898" s="2"/>
      <c r="G898" s="2"/>
    </row>
    <row r="899" spans="5:7">
      <c r="E899" s="2"/>
      <c r="G899" s="2"/>
    </row>
    <row r="900" spans="5:7">
      <c r="E900" s="2"/>
      <c r="G900" s="2"/>
    </row>
    <row r="901" spans="5:7">
      <c r="E901" s="2"/>
      <c r="G901" s="2"/>
    </row>
    <row r="902" spans="5:7">
      <c r="E902" s="2"/>
      <c r="G902" s="2"/>
    </row>
    <row r="903" spans="5:7">
      <c r="E903" s="2"/>
      <c r="G903" s="2"/>
    </row>
    <row r="904" spans="5:7">
      <c r="E904" s="2"/>
      <c r="G904" s="2"/>
    </row>
    <row r="905" spans="5:7">
      <c r="E905" s="2"/>
      <c r="G905" s="2"/>
    </row>
    <row r="906" spans="5:7">
      <c r="E906" s="2"/>
      <c r="G906" s="2"/>
    </row>
    <row r="907" spans="5:7">
      <c r="E907" s="2"/>
      <c r="G907" s="2"/>
    </row>
    <row r="908" spans="5:7">
      <c r="E908" s="2"/>
      <c r="G908" s="2"/>
    </row>
    <row r="909" spans="5:7">
      <c r="E909" s="2"/>
      <c r="G909" s="2"/>
    </row>
    <row r="910" spans="5:7">
      <c r="E910" s="2"/>
      <c r="G910" s="2"/>
    </row>
    <row r="911" spans="5:7">
      <c r="E911" s="2"/>
      <c r="G911" s="2"/>
    </row>
    <row r="912" spans="5:7">
      <c r="E912" s="2"/>
      <c r="G912" s="2"/>
    </row>
    <row r="913" spans="5:7">
      <c r="E913" s="2"/>
      <c r="G913" s="2"/>
    </row>
    <row r="914" spans="5:7">
      <c r="E914" s="2"/>
      <c r="G914" s="2"/>
    </row>
    <row r="915" spans="5:7">
      <c r="E915" s="2"/>
      <c r="G915" s="2"/>
    </row>
    <row r="916" spans="5:7">
      <c r="E916" s="2"/>
      <c r="G916" s="2"/>
    </row>
    <row r="917" spans="5:7">
      <c r="E917" s="2"/>
      <c r="G917" s="2"/>
    </row>
    <row r="918" spans="5:7">
      <c r="E918" s="2"/>
      <c r="G918" s="2"/>
    </row>
    <row r="919" spans="5:7">
      <c r="E919" s="2"/>
      <c r="G919" s="2"/>
    </row>
    <row r="920" spans="5:7">
      <c r="E920" s="2"/>
      <c r="G920" s="2"/>
    </row>
    <row r="921" spans="5:7">
      <c r="E921" s="2"/>
      <c r="G921" s="2"/>
    </row>
    <row r="922" spans="5:7">
      <c r="E922" s="2"/>
      <c r="G922" s="2"/>
    </row>
    <row r="923" spans="5:7">
      <c r="E923" s="2"/>
      <c r="G923" s="2"/>
    </row>
    <row r="924" spans="5:7">
      <c r="E924" s="2"/>
      <c r="G924" s="2"/>
    </row>
    <row r="925" spans="5:7">
      <c r="E925" s="2"/>
      <c r="G925" s="2"/>
    </row>
    <row r="926" spans="5:7">
      <c r="E926" s="2"/>
      <c r="G926" s="2"/>
    </row>
    <row r="927" spans="5:7">
      <c r="E927" s="2"/>
      <c r="G927" s="2"/>
    </row>
    <row r="928" spans="5:7">
      <c r="E928" s="2"/>
      <c r="G928" s="2"/>
    </row>
    <row r="929" spans="5:7">
      <c r="E929" s="2"/>
      <c r="G929" s="2"/>
    </row>
    <row r="930" spans="5:7">
      <c r="E930" s="2"/>
      <c r="G930" s="2"/>
    </row>
    <row r="931" spans="5:7">
      <c r="E931" s="2"/>
      <c r="G931" s="2"/>
    </row>
    <row r="932" spans="5:7">
      <c r="E932" s="2"/>
      <c r="G932" s="2"/>
    </row>
    <row r="933" spans="5:7">
      <c r="E933" s="2"/>
      <c r="G933" s="2"/>
    </row>
    <row r="934" spans="5:7">
      <c r="E934" s="2"/>
      <c r="G934" s="2"/>
    </row>
    <row r="935" spans="5:7">
      <c r="E935" s="2"/>
      <c r="G935" s="2"/>
    </row>
    <row r="936" spans="5:7">
      <c r="E936" s="2"/>
      <c r="G936" s="2"/>
    </row>
    <row r="937" spans="5:7">
      <c r="E937" s="2"/>
      <c r="G937" s="2"/>
    </row>
    <row r="938" spans="5:7">
      <c r="E938" s="2"/>
      <c r="G938" s="2"/>
    </row>
    <row r="939" spans="5:7">
      <c r="E939" s="2"/>
      <c r="G939" s="2"/>
    </row>
    <row r="940" spans="5:7">
      <c r="E940" s="2"/>
      <c r="G940" s="2"/>
    </row>
    <row r="941" spans="5:7">
      <c r="E941" s="2"/>
      <c r="G941" s="2"/>
    </row>
    <row r="942" spans="5:7">
      <c r="E942" s="2"/>
      <c r="G942" s="2"/>
    </row>
    <row r="943" spans="5:7">
      <c r="E943" s="2"/>
      <c r="G943" s="2"/>
    </row>
    <row r="944" spans="5:7">
      <c r="E944" s="2"/>
      <c r="G944" s="2"/>
    </row>
    <row r="945" spans="5:7">
      <c r="E945" s="2"/>
      <c r="G945" s="2"/>
    </row>
    <row r="946" spans="5:7">
      <c r="E946" s="2"/>
      <c r="G946" s="2"/>
    </row>
    <row r="947" spans="5:7">
      <c r="E947" s="2"/>
      <c r="G947" s="2"/>
    </row>
    <row r="948" spans="5:7">
      <c r="E948" s="2"/>
      <c r="G948" s="2"/>
    </row>
    <row r="949" spans="5:7">
      <c r="E949" s="2"/>
      <c r="G949" s="2"/>
    </row>
    <row r="950" spans="5:7">
      <c r="E950" s="2"/>
      <c r="G950" s="2"/>
    </row>
    <row r="951" spans="5:7">
      <c r="E951" s="2"/>
      <c r="G951" s="2"/>
    </row>
    <row r="952" spans="5:7">
      <c r="E952" s="2"/>
      <c r="G952" s="2"/>
    </row>
    <row r="953" spans="5:7">
      <c r="E953" s="2"/>
      <c r="G953" s="2"/>
    </row>
    <row r="954" spans="5:7">
      <c r="E954" s="2"/>
      <c r="G954" s="2"/>
    </row>
    <row r="955" spans="5:7">
      <c r="E955" s="2"/>
      <c r="G955" s="2"/>
    </row>
    <row r="956" spans="5:7">
      <c r="E956" s="2"/>
      <c r="G956" s="2"/>
    </row>
    <row r="957" spans="5:7">
      <c r="E957" s="2"/>
      <c r="G957" s="2"/>
    </row>
    <row r="958" spans="5:7">
      <c r="E958" s="2"/>
      <c r="G958" s="2"/>
    </row>
    <row r="959" spans="5:7">
      <c r="E959" s="2"/>
      <c r="G959" s="2"/>
    </row>
    <row r="960" spans="5:7">
      <c r="E960" s="2"/>
      <c r="G960" s="2"/>
    </row>
    <row r="961" spans="5:7">
      <c r="E961" s="2"/>
      <c r="G961" s="2"/>
    </row>
    <row r="962" spans="5:7">
      <c r="E962" s="2"/>
      <c r="G962" s="2"/>
    </row>
    <row r="963" spans="5:7">
      <c r="E963" s="2"/>
      <c r="G963" s="2"/>
    </row>
    <row r="964" spans="5:7">
      <c r="E964" s="2"/>
      <c r="G964" s="2"/>
    </row>
    <row r="965" spans="5:7">
      <c r="E965" s="2"/>
      <c r="G965" s="2"/>
    </row>
    <row r="966" spans="5:7">
      <c r="E966" s="2"/>
      <c r="G966" s="2"/>
    </row>
    <row r="967" spans="5:7">
      <c r="E967" s="2"/>
      <c r="G967" s="2"/>
    </row>
    <row r="968" spans="5:7">
      <c r="E968" s="2"/>
      <c r="G968" s="2"/>
    </row>
    <row r="969" spans="5:7">
      <c r="E969" s="2"/>
      <c r="G969" s="2"/>
    </row>
    <row r="970" spans="5:7">
      <c r="E970" s="2"/>
      <c r="G970" s="2"/>
    </row>
    <row r="971" spans="5:7">
      <c r="E971" s="2"/>
      <c r="G971" s="2"/>
    </row>
    <row r="972" spans="5:7">
      <c r="E972" s="2"/>
      <c r="G972" s="2"/>
    </row>
    <row r="973" spans="5:7">
      <c r="E973" s="2"/>
      <c r="G973" s="2"/>
    </row>
    <row r="974" spans="5:7">
      <c r="E974" s="2"/>
      <c r="G974" s="2"/>
    </row>
    <row r="975" spans="5:7">
      <c r="E975" s="2"/>
      <c r="G975" s="2"/>
    </row>
    <row r="976" spans="5:7">
      <c r="E976" s="2"/>
      <c r="G976" s="2"/>
    </row>
    <row r="977" spans="5:7">
      <c r="E977" s="2"/>
      <c r="G977" s="2"/>
    </row>
    <row r="978" spans="5:7">
      <c r="E978" s="2"/>
      <c r="G978" s="2"/>
    </row>
    <row r="979" spans="5:7">
      <c r="E979" s="2"/>
      <c r="G979" s="2"/>
    </row>
    <row r="980" spans="5:7">
      <c r="E980" s="2"/>
      <c r="G980" s="2"/>
    </row>
    <row r="981" spans="5:7">
      <c r="E981" s="2"/>
      <c r="G981" s="2"/>
    </row>
    <row r="982" spans="5:7">
      <c r="E982" s="2"/>
      <c r="G982" s="2"/>
    </row>
    <row r="983" spans="5:7">
      <c r="E983" s="2"/>
      <c r="G983" s="2"/>
    </row>
    <row r="984" spans="5:7">
      <c r="E984" s="2"/>
      <c r="G984" s="2"/>
    </row>
    <row r="985" spans="5:7">
      <c r="E985" s="2"/>
      <c r="G985" s="2"/>
    </row>
    <row r="986" spans="5:7">
      <c r="E986" s="2"/>
      <c r="G986" s="2"/>
    </row>
    <row r="987" spans="5:7">
      <c r="E987" s="2"/>
      <c r="G987" s="2"/>
    </row>
    <row r="988" spans="5:7">
      <c r="E988" s="2"/>
      <c r="G988" s="2"/>
    </row>
    <row r="989" spans="5:7">
      <c r="E989" s="2"/>
      <c r="G989" s="2"/>
    </row>
    <row r="990" spans="5:7">
      <c r="E990" s="2"/>
      <c r="G990" s="2"/>
    </row>
    <row r="991" spans="5:7">
      <c r="E991" s="2"/>
      <c r="G991" s="2"/>
    </row>
    <row r="992" spans="5:7">
      <c r="E992" s="2"/>
      <c r="G992" s="2"/>
    </row>
    <row r="993" spans="5:7">
      <c r="E993" s="2"/>
      <c r="G993" s="2"/>
    </row>
    <row r="994" spans="5:7">
      <c r="E994" s="2"/>
      <c r="G994" s="2"/>
    </row>
    <row r="995" spans="5:7">
      <c r="E995" s="2"/>
      <c r="G995" s="2"/>
    </row>
    <row r="996" spans="5:7">
      <c r="E996" s="2"/>
      <c r="G996" s="2"/>
    </row>
    <row r="997" spans="5:7">
      <c r="E997" s="2"/>
      <c r="G997" s="2"/>
    </row>
    <row r="998" spans="5:7">
      <c r="E998" s="2"/>
      <c r="G998" s="2"/>
    </row>
    <row r="999" spans="5:7">
      <c r="E999" s="2"/>
      <c r="G999" s="2"/>
    </row>
    <row r="1000" spans="5:7">
      <c r="E1000" s="2"/>
      <c r="G1000" s="2"/>
    </row>
    <row r="1001" spans="5:7">
      <c r="E1001" s="2"/>
      <c r="G1001" s="2"/>
    </row>
    <row r="1002" spans="5:7">
      <c r="E1002" s="2"/>
      <c r="G1002" s="2"/>
    </row>
    <row r="1003" spans="5:7">
      <c r="E1003" s="2"/>
      <c r="G1003" s="2"/>
    </row>
    <row r="1004" spans="5:7">
      <c r="E1004" s="2"/>
      <c r="G1004" s="2"/>
    </row>
    <row r="1005" spans="5:7">
      <c r="E1005" s="2"/>
      <c r="G1005" s="2"/>
    </row>
    <row r="1006" spans="5:7">
      <c r="E1006" s="2"/>
      <c r="G1006" s="2"/>
    </row>
    <row r="1007" spans="5:7">
      <c r="E1007" s="2"/>
      <c r="G1007" s="2"/>
    </row>
    <row r="1008" spans="5:7">
      <c r="E1008" s="2"/>
      <c r="G1008" s="2"/>
    </row>
    <row r="1009" spans="5:7">
      <c r="E1009" s="2"/>
      <c r="G1009" s="2"/>
    </row>
    <row r="1010" spans="5:7">
      <c r="E1010" s="2"/>
      <c r="G1010" s="2"/>
    </row>
    <row r="1011" spans="5:7">
      <c r="E1011" s="2"/>
      <c r="G1011" s="2"/>
    </row>
    <row r="1012" spans="5:7">
      <c r="E1012" s="2"/>
      <c r="G1012" s="2"/>
    </row>
    <row r="1013" spans="5:7">
      <c r="E1013" s="2"/>
      <c r="G1013" s="2"/>
    </row>
    <row r="1014" spans="5:7">
      <c r="E1014" s="2"/>
      <c r="G1014" s="2"/>
    </row>
    <row r="1015" spans="5:7">
      <c r="E1015" s="2"/>
      <c r="G1015" s="2"/>
    </row>
    <row r="1016" spans="5:7">
      <c r="E1016" s="2"/>
      <c r="G1016" s="2"/>
    </row>
    <row r="1017" spans="5:7">
      <c r="E1017" s="2"/>
      <c r="G1017" s="2"/>
    </row>
    <row r="1018" spans="5:7">
      <c r="E1018" s="2"/>
      <c r="G1018" s="2"/>
    </row>
    <row r="1019" spans="5:7">
      <c r="E1019" s="2"/>
      <c r="G1019" s="2"/>
    </row>
    <row r="1020" spans="5:7">
      <c r="E1020" s="2"/>
      <c r="G1020" s="2"/>
    </row>
    <row r="1021" spans="5:7">
      <c r="E1021" s="2"/>
      <c r="G1021" s="2"/>
    </row>
    <row r="1022" spans="5:7">
      <c r="E1022" s="2"/>
      <c r="G1022" s="2"/>
    </row>
    <row r="1023" spans="5:7">
      <c r="E1023" s="2"/>
      <c r="G1023" s="2"/>
    </row>
    <row r="1024" spans="5:7">
      <c r="E1024" s="2"/>
      <c r="G1024" s="2"/>
    </row>
    <row r="1025" spans="5:7">
      <c r="E1025" s="2"/>
      <c r="G1025" s="2"/>
    </row>
    <row r="1026" spans="5:7">
      <c r="E1026" s="2"/>
      <c r="G1026" s="2"/>
    </row>
    <row r="1027" spans="5:7">
      <c r="E1027" s="2"/>
      <c r="G1027" s="2"/>
    </row>
    <row r="1028" spans="5:7">
      <c r="E1028" s="2"/>
      <c r="G1028" s="2"/>
    </row>
    <row r="1029" spans="5:7">
      <c r="E1029" s="2"/>
      <c r="G1029" s="2"/>
    </row>
    <row r="1030" spans="5:7">
      <c r="E1030" s="2"/>
      <c r="G1030" s="2"/>
    </row>
    <row r="1031" spans="5:7">
      <c r="E1031" s="2"/>
      <c r="G1031" s="2"/>
    </row>
    <row r="1032" spans="5:7">
      <c r="E1032" s="2"/>
      <c r="G1032" s="2"/>
    </row>
    <row r="1033" spans="5:7">
      <c r="E1033" s="2"/>
      <c r="G1033" s="2"/>
    </row>
    <row r="1034" spans="5:7">
      <c r="E1034" s="2"/>
      <c r="G1034" s="2"/>
    </row>
    <row r="1035" spans="5:7">
      <c r="E1035" s="2"/>
      <c r="G1035" s="2"/>
    </row>
    <row r="1036" spans="5:7">
      <c r="E1036" s="2"/>
      <c r="G1036" s="2"/>
    </row>
    <row r="1037" spans="5:7">
      <c r="E1037" s="2"/>
      <c r="G1037" s="2"/>
    </row>
    <row r="1038" spans="5:7">
      <c r="E1038" s="2"/>
      <c r="G1038" s="2"/>
    </row>
    <row r="1039" spans="5:7">
      <c r="E1039" s="2"/>
      <c r="G1039" s="2"/>
    </row>
    <row r="1040" spans="5:7">
      <c r="E1040" s="2"/>
      <c r="G1040" s="2"/>
    </row>
    <row r="1041" spans="5:7">
      <c r="E1041" s="2"/>
      <c r="G1041" s="2"/>
    </row>
    <row r="1042" spans="5:7">
      <c r="E1042" s="2"/>
      <c r="G1042" s="2"/>
    </row>
    <row r="1043" spans="5:7">
      <c r="E1043" s="2"/>
      <c r="G1043" s="2"/>
    </row>
    <row r="1044" spans="5:7">
      <c r="E1044" s="2"/>
      <c r="G1044" s="2"/>
    </row>
    <row r="1045" spans="5:7">
      <c r="E1045" s="2"/>
      <c r="G1045" s="2"/>
    </row>
    <row r="1046" spans="5:7">
      <c r="E1046" s="2"/>
      <c r="G1046" s="2"/>
    </row>
    <row r="1047" spans="5:7">
      <c r="E1047" s="2"/>
      <c r="G1047" s="2"/>
    </row>
    <row r="1048" spans="5:7">
      <c r="E1048" s="2"/>
      <c r="G1048" s="2"/>
    </row>
    <row r="1049" spans="5:7">
      <c r="E1049" s="2"/>
      <c r="G1049" s="2"/>
    </row>
    <row r="1050" spans="5:7">
      <c r="E1050" s="2"/>
      <c r="G1050" s="2"/>
    </row>
    <row r="1051" spans="5:7">
      <c r="E1051" s="2"/>
      <c r="G1051" s="2"/>
    </row>
    <row r="1052" spans="5:7">
      <c r="E1052" s="2"/>
      <c r="G1052" s="2"/>
    </row>
    <row r="1053" spans="5:7">
      <c r="E1053" s="2"/>
      <c r="G1053" s="2"/>
    </row>
    <row r="1054" spans="5:7">
      <c r="E1054" s="2"/>
      <c r="G1054" s="2"/>
    </row>
    <row r="1055" spans="5:7">
      <c r="E1055" s="2"/>
      <c r="G1055" s="2"/>
    </row>
    <row r="1056" spans="5:7">
      <c r="E1056" s="2"/>
      <c r="G1056" s="2"/>
    </row>
    <row r="1057" spans="5:7">
      <c r="E1057" s="2"/>
      <c r="G1057" s="2"/>
    </row>
    <row r="1058" spans="5:7">
      <c r="E1058" s="2"/>
      <c r="G1058" s="2"/>
    </row>
    <row r="1059" spans="5:7">
      <c r="E1059" s="2"/>
      <c r="G1059" s="2"/>
    </row>
    <row r="1060" spans="5:7">
      <c r="E1060" s="2"/>
      <c r="G1060" s="2"/>
    </row>
    <row r="1061" spans="5:7">
      <c r="E1061" s="2"/>
      <c r="G1061" s="2"/>
    </row>
    <row r="1062" spans="5:7">
      <c r="E1062" s="2"/>
      <c r="G1062" s="2"/>
    </row>
    <row r="1063" spans="5:7">
      <c r="E1063" s="2"/>
      <c r="G1063" s="2"/>
    </row>
    <row r="1064" spans="5:7">
      <c r="E1064" s="2"/>
      <c r="G1064" s="2"/>
    </row>
    <row r="1065" spans="5:7">
      <c r="E1065" s="2"/>
      <c r="G1065" s="2"/>
    </row>
    <row r="1066" spans="5:7">
      <c r="E1066" s="2"/>
      <c r="G1066" s="2"/>
    </row>
    <row r="1067" spans="5:7">
      <c r="E1067" s="2"/>
      <c r="G1067" s="2"/>
    </row>
    <row r="1068" spans="5:7">
      <c r="E1068" s="2"/>
      <c r="G1068" s="2"/>
    </row>
    <row r="1069" spans="5:7">
      <c r="E1069" s="2"/>
      <c r="G1069" s="2"/>
    </row>
    <row r="1070" spans="5:7">
      <c r="E1070" s="2"/>
      <c r="G1070" s="2"/>
    </row>
    <row r="1071" spans="5:7">
      <c r="E1071" s="2"/>
      <c r="G1071" s="2"/>
    </row>
    <row r="1072" spans="5:7">
      <c r="E1072" s="2"/>
      <c r="G1072" s="2"/>
    </row>
    <row r="1073" spans="5:7">
      <c r="E1073" s="2"/>
      <c r="G1073" s="2"/>
    </row>
    <row r="1074" spans="5:7">
      <c r="E1074" s="2"/>
      <c r="G1074" s="2"/>
    </row>
    <row r="1075" spans="5:7">
      <c r="E1075" s="2"/>
      <c r="G1075" s="2"/>
    </row>
    <row r="1076" spans="5:7">
      <c r="E1076" s="2"/>
      <c r="G1076" s="2"/>
    </row>
    <row r="1077" spans="5:7">
      <c r="E1077" s="2"/>
      <c r="G1077" s="2"/>
    </row>
    <row r="1078" spans="5:7">
      <c r="E1078" s="2"/>
      <c r="G1078" s="2"/>
    </row>
    <row r="1079" spans="5:7">
      <c r="E1079" s="2"/>
      <c r="G1079" s="2"/>
    </row>
    <row r="1080" spans="5:7">
      <c r="E1080" s="2"/>
      <c r="G1080" s="2"/>
    </row>
    <row r="1081" spans="5:7">
      <c r="E1081" s="2"/>
      <c r="G1081" s="2"/>
    </row>
    <row r="1082" spans="5:7">
      <c r="E1082" s="2"/>
      <c r="G1082" s="2"/>
    </row>
    <row r="1083" spans="5:7">
      <c r="E1083" s="2"/>
      <c r="G1083" s="2"/>
    </row>
    <row r="1084" spans="5:7">
      <c r="E1084" s="2"/>
      <c r="G1084" s="2"/>
    </row>
    <row r="1085" spans="5:7">
      <c r="E1085" s="2"/>
      <c r="G1085" s="2"/>
    </row>
    <row r="1086" spans="5:7">
      <c r="E1086" s="2"/>
      <c r="G1086" s="2"/>
    </row>
    <row r="1087" spans="5:7">
      <c r="E1087" s="2"/>
      <c r="G1087" s="2"/>
    </row>
    <row r="1088" spans="5:7">
      <c r="E1088" s="2"/>
      <c r="G1088" s="2"/>
    </row>
    <row r="1089" spans="5:7">
      <c r="E1089" s="2"/>
      <c r="G1089" s="2"/>
    </row>
    <row r="1090" spans="5:7">
      <c r="E1090" s="2"/>
      <c r="G1090" s="2"/>
    </row>
    <row r="1091" spans="5:7">
      <c r="E1091" s="2"/>
      <c r="G1091" s="2"/>
    </row>
    <row r="1092" spans="5:7">
      <c r="E1092" s="2"/>
      <c r="G1092" s="2"/>
    </row>
    <row r="1093" spans="5:7">
      <c r="E1093" s="2"/>
      <c r="G1093" s="2"/>
    </row>
    <row r="1094" spans="5:7">
      <c r="E1094" s="2"/>
      <c r="G1094" s="2"/>
    </row>
    <row r="1095" spans="5:7">
      <c r="E1095" s="2"/>
      <c r="G1095" s="2"/>
    </row>
    <row r="1096" spans="5:7">
      <c r="E1096" s="2"/>
      <c r="G1096" s="2"/>
    </row>
    <row r="1097" spans="5:7">
      <c r="E1097" s="2"/>
      <c r="G1097" s="2"/>
    </row>
    <row r="1098" spans="5:7">
      <c r="E1098" s="2"/>
      <c r="G1098" s="2"/>
    </row>
    <row r="1099" spans="5:7">
      <c r="E1099" s="2"/>
      <c r="G1099" s="2"/>
    </row>
    <row r="1100" spans="5:7">
      <c r="E1100" s="2"/>
      <c r="G1100" s="2"/>
    </row>
    <row r="1101" spans="5:7">
      <c r="E1101" s="2"/>
      <c r="G1101" s="2"/>
    </row>
    <row r="1102" spans="5:7">
      <c r="E1102" s="2"/>
      <c r="G1102" s="2"/>
    </row>
    <row r="1103" spans="5:7">
      <c r="E1103" s="2"/>
      <c r="G1103" s="2"/>
    </row>
    <row r="1104" spans="5:7">
      <c r="E1104" s="2"/>
      <c r="G1104" s="2"/>
    </row>
    <row r="1105" spans="5:7">
      <c r="E1105" s="2"/>
      <c r="G1105" s="2"/>
    </row>
    <row r="1106" spans="5:7">
      <c r="E1106" s="2"/>
      <c r="G1106" s="2"/>
    </row>
    <row r="1107" spans="5:7">
      <c r="E1107" s="2"/>
      <c r="G1107" s="2"/>
    </row>
    <row r="1108" spans="5:7">
      <c r="E1108" s="2"/>
      <c r="G1108" s="2"/>
    </row>
    <row r="1109" spans="5:7">
      <c r="E1109" s="2"/>
      <c r="G1109" s="2"/>
    </row>
    <row r="1110" spans="5:7">
      <c r="E1110" s="2"/>
      <c r="G1110" s="2"/>
    </row>
    <row r="1111" spans="5:7">
      <c r="E1111" s="2"/>
      <c r="G1111" s="2"/>
    </row>
    <row r="1112" spans="5:7">
      <c r="E1112" s="2"/>
      <c r="G1112" s="2"/>
    </row>
    <row r="1113" spans="5:7">
      <c r="E1113" s="2"/>
      <c r="G1113" s="2"/>
    </row>
    <row r="1114" spans="5:7">
      <c r="E1114" s="2"/>
      <c r="G1114" s="2"/>
    </row>
    <row r="1115" spans="5:7">
      <c r="E1115" s="2"/>
      <c r="G1115" s="2"/>
    </row>
    <row r="1116" spans="5:7">
      <c r="E1116" s="2"/>
      <c r="G1116" s="2"/>
    </row>
    <row r="1117" spans="5:7">
      <c r="E1117" s="2"/>
      <c r="G1117" s="2"/>
    </row>
    <row r="1118" spans="5:7">
      <c r="E1118" s="2"/>
      <c r="G1118" s="2"/>
    </row>
    <row r="1119" spans="5:7">
      <c r="E1119" s="2"/>
      <c r="G1119" s="2"/>
    </row>
    <row r="1120" spans="5:7">
      <c r="E1120" s="2"/>
      <c r="G1120" s="2"/>
    </row>
    <row r="1121" spans="5:7">
      <c r="E1121" s="2"/>
      <c r="G1121" s="2"/>
    </row>
    <row r="1122" spans="5:7">
      <c r="E1122" s="2"/>
      <c r="G1122" s="2"/>
    </row>
    <row r="1123" spans="5:7">
      <c r="E1123" s="2"/>
      <c r="G1123" s="2"/>
    </row>
    <row r="1124" spans="5:7">
      <c r="E1124" s="2"/>
      <c r="G1124" s="2"/>
    </row>
    <row r="1125" spans="5:7">
      <c r="E1125" s="2"/>
      <c r="G1125" s="2"/>
    </row>
    <row r="1126" spans="5:7">
      <c r="E1126" s="2"/>
      <c r="G1126" s="2"/>
    </row>
    <row r="1127" spans="5:7">
      <c r="E1127" s="2"/>
      <c r="G1127" s="2"/>
    </row>
    <row r="1128" spans="5:7">
      <c r="E1128" s="2"/>
      <c r="G1128" s="2"/>
    </row>
    <row r="1129" spans="5:7">
      <c r="E1129" s="2"/>
      <c r="G1129" s="2"/>
    </row>
    <row r="1130" spans="5:7">
      <c r="E1130" s="2"/>
      <c r="G1130" s="2"/>
    </row>
    <row r="1131" spans="5:7">
      <c r="E1131" s="2"/>
      <c r="G1131" s="2"/>
    </row>
    <row r="1132" spans="5:7">
      <c r="E1132" s="2"/>
      <c r="G1132" s="2"/>
    </row>
    <row r="1133" spans="5:7">
      <c r="E1133" s="2"/>
      <c r="G1133" s="2"/>
    </row>
    <row r="1134" spans="5:7">
      <c r="E1134" s="2"/>
      <c r="G1134" s="2"/>
    </row>
    <row r="1135" spans="5:7">
      <c r="E1135" s="2"/>
      <c r="G1135" s="2"/>
    </row>
    <row r="1136" spans="5:7">
      <c r="E1136" s="2"/>
      <c r="G1136" s="2"/>
    </row>
    <row r="1137" spans="5:7">
      <c r="E1137" s="2"/>
      <c r="G1137" s="2"/>
    </row>
    <row r="1138" spans="5:7">
      <c r="E1138" s="2"/>
      <c r="G1138" s="2"/>
    </row>
    <row r="1139" spans="5:7">
      <c r="E1139" s="2"/>
      <c r="G1139" s="2"/>
    </row>
    <row r="1140" spans="5:7">
      <c r="E1140" s="2"/>
      <c r="G1140" s="2"/>
    </row>
    <row r="1141" spans="5:7">
      <c r="E1141" s="2"/>
      <c r="G1141" s="2"/>
    </row>
    <row r="1142" spans="5:7">
      <c r="E1142" s="2"/>
      <c r="G1142" s="2"/>
    </row>
    <row r="1143" spans="5:7">
      <c r="E1143" s="2"/>
      <c r="G1143" s="2"/>
    </row>
    <row r="1144" spans="5:7">
      <c r="E1144" s="2"/>
      <c r="G1144" s="2"/>
    </row>
    <row r="1145" spans="5:7">
      <c r="E1145" s="2"/>
      <c r="G1145" s="2"/>
    </row>
    <row r="1146" spans="5:7">
      <c r="E1146" s="2"/>
      <c r="G1146" s="2"/>
    </row>
    <row r="1147" spans="5:7">
      <c r="E1147" s="2"/>
      <c r="G1147" s="2"/>
    </row>
    <row r="1148" spans="5:7">
      <c r="E1148" s="2"/>
      <c r="G1148" s="2"/>
    </row>
    <row r="1149" spans="5:7">
      <c r="E1149" s="2"/>
      <c r="G1149" s="2"/>
    </row>
    <row r="1150" spans="5:7">
      <c r="E1150" s="2"/>
      <c r="G1150" s="2"/>
    </row>
    <row r="1151" spans="5:7">
      <c r="E1151" s="2"/>
      <c r="G1151" s="2"/>
    </row>
    <row r="1152" spans="5:7">
      <c r="E1152" s="2"/>
      <c r="G1152" s="2"/>
    </row>
    <row r="1153" spans="5:7">
      <c r="E1153" s="2"/>
      <c r="G1153" s="2"/>
    </row>
    <row r="1154" spans="5:7">
      <c r="E1154" s="2"/>
      <c r="G1154" s="2"/>
    </row>
    <row r="1155" spans="5:7">
      <c r="E1155" s="2"/>
      <c r="G1155" s="2"/>
    </row>
    <row r="1156" spans="5:7">
      <c r="E1156" s="2"/>
      <c r="G1156" s="2"/>
    </row>
    <row r="1157" spans="5:7">
      <c r="E1157" s="2"/>
      <c r="G1157" s="2"/>
    </row>
    <row r="1158" spans="5:7">
      <c r="E1158" s="2"/>
      <c r="G1158" s="2"/>
    </row>
    <row r="1159" spans="5:7">
      <c r="E1159" s="2"/>
      <c r="G1159" s="2"/>
    </row>
    <row r="1160" spans="5:7">
      <c r="E1160" s="2"/>
      <c r="G1160" s="2"/>
    </row>
    <row r="1161" spans="5:7">
      <c r="E1161" s="2"/>
      <c r="G1161" s="2"/>
    </row>
    <row r="1162" spans="5:7">
      <c r="E1162" s="2"/>
      <c r="G1162" s="2"/>
    </row>
    <row r="1163" spans="5:7">
      <c r="E1163" s="2"/>
      <c r="G1163" s="2"/>
    </row>
    <row r="1164" spans="5:7">
      <c r="E1164" s="2"/>
      <c r="G1164" s="2"/>
    </row>
    <row r="1165" spans="5:7">
      <c r="E1165" s="2"/>
      <c r="G1165" s="2"/>
    </row>
    <row r="1166" spans="5:7">
      <c r="E1166" s="2"/>
      <c r="G1166" s="2"/>
    </row>
    <row r="1167" spans="5:7">
      <c r="E1167" s="2"/>
      <c r="G1167" s="2"/>
    </row>
    <row r="1168" spans="5:7">
      <c r="E1168" s="2"/>
      <c r="G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</sheetData>
  <phoneticPr fontId="7"/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3"/>
  <sheetViews>
    <sheetView zoomScaleNormal="75" zoomScalePageLayoutView="75" workbookViewId="0">
      <selection activeCell="B45" sqref="B45"/>
    </sheetView>
  </sheetViews>
  <sheetFormatPr baseColWidth="10" defaultRowHeight="12" x14ac:dyDescent="0"/>
  <cols>
    <col min="1" max="1" width="7.1640625" bestFit="1" customWidth="1"/>
    <col min="2" max="2" width="4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0" width="6.6640625" bestFit="1" customWidth="1"/>
    <col min="11" max="11" width="6.6640625" customWidth="1"/>
    <col min="12" max="12" width="2.33203125" bestFit="1" customWidth="1"/>
    <col min="13" max="13" width="6.6640625" bestFit="1" customWidth="1"/>
    <col min="14" max="14" width="2.33203125" customWidth="1"/>
    <col min="15" max="15" width="5.1640625" bestFit="1" customWidth="1"/>
    <col min="16" max="16" width="3.1640625" bestFit="1" customWidth="1"/>
    <col min="17" max="17" width="7.33203125" bestFit="1" customWidth="1"/>
    <col min="18" max="19" width="5.6640625" bestFit="1" customWidth="1"/>
    <col min="20" max="20" width="2.33203125" bestFit="1" customWidth="1"/>
    <col min="21" max="21" width="5.6640625" bestFit="1" customWidth="1"/>
    <col min="22" max="22" width="2.33203125" bestFit="1" customWidth="1"/>
  </cols>
  <sheetData>
    <row r="1" spans="1:25" ht="25">
      <c r="A1" s="14" t="s">
        <v>14</v>
      </c>
    </row>
    <row r="2" spans="1:25" ht="18">
      <c r="A2" s="15" t="s">
        <v>15</v>
      </c>
    </row>
    <row r="4" spans="1:25" ht="14">
      <c r="A4" s="4" t="s">
        <v>0</v>
      </c>
      <c r="B4" s="4" t="s">
        <v>2</v>
      </c>
      <c r="C4" s="6" t="s">
        <v>6</v>
      </c>
      <c r="D4" s="4" t="s">
        <v>2</v>
      </c>
      <c r="E4" s="4" t="s">
        <v>1</v>
      </c>
      <c r="F4" s="4" t="s">
        <v>2</v>
      </c>
      <c r="G4" s="4" t="s">
        <v>4</v>
      </c>
      <c r="H4" s="4" t="s">
        <v>2</v>
      </c>
      <c r="I4" s="4" t="s">
        <v>5</v>
      </c>
      <c r="J4" s="4" t="s">
        <v>2</v>
      </c>
      <c r="K4" s="4" t="s">
        <v>16</v>
      </c>
      <c r="L4" s="4" t="s">
        <v>2</v>
      </c>
      <c r="M4" s="4" t="s">
        <v>17</v>
      </c>
      <c r="N4" s="4" t="s">
        <v>2</v>
      </c>
      <c r="O4" s="6" t="s">
        <v>3</v>
      </c>
      <c r="P4" s="4" t="s">
        <v>2</v>
      </c>
      <c r="Q4" s="6" t="s">
        <v>7</v>
      </c>
      <c r="R4" s="4" t="s">
        <v>2</v>
      </c>
      <c r="S4" s="6" t="s">
        <v>18</v>
      </c>
      <c r="T4" s="4" t="s">
        <v>2</v>
      </c>
      <c r="U4" s="6" t="s">
        <v>19</v>
      </c>
      <c r="V4" s="4" t="s">
        <v>2</v>
      </c>
      <c r="W4" s="4"/>
      <c r="X4" s="4"/>
      <c r="Y4" s="4"/>
    </row>
    <row r="5" spans="1:25">
      <c r="A5" s="1">
        <v>49.9</v>
      </c>
      <c r="B5" s="1">
        <f t="shared" ref="B5:B11" si="0">0.005*A5+0.02</f>
        <v>0.26950000000000002</v>
      </c>
      <c r="C5" s="3">
        <f t="shared" ref="C5:C39" si="1">2*PI()*A5</f>
        <v>313.53094682826134</v>
      </c>
      <c r="D5" s="3">
        <f t="shared" ref="D5:D39" si="2">2*PI()*B5</f>
        <v>1.6933184402848986</v>
      </c>
      <c r="E5" s="2">
        <v>2.694</v>
      </c>
      <c r="F5" s="2">
        <f t="shared" ref="F5:F20" si="3">0.005*E5+0.002</f>
        <v>1.5469999999999999E-2</v>
      </c>
      <c r="G5" s="2">
        <v>2.4E-2</v>
      </c>
      <c r="H5" s="2">
        <f t="shared" ref="H5:H14" si="4">0.005*G5+0.002</f>
        <v>2.1199999999999999E-3</v>
      </c>
      <c r="I5" s="7">
        <f t="shared" ref="I5:I39" si="5">G5/E5</f>
        <v>8.9086859688195987E-3</v>
      </c>
      <c r="J5" s="7">
        <f t="shared" ref="J5:J39" si="6">(F5/E5+H5/G5)*I5</f>
        <v>8.3809108089741616E-4</v>
      </c>
      <c r="K5" s="7">
        <f t="shared" ref="K5:K39" si="7">SQRT($I$47^2+($I$44*C5/1000)^2)/SQRT(($I$47+$E$47)^2+(($I$44*C5/1000)-1/($E$44*C5/1000000))^2)</f>
        <v>9.3966520864497381E-3</v>
      </c>
      <c r="L5" s="7"/>
      <c r="M5" s="7">
        <f t="shared" ref="M5:M39" si="8">SQRT(($I$44*C5/1000)^2)/SQRT(($E$47)^2+(($I$44*C5/1000)-1/($E$44*C5/1000000))^2)</f>
        <v>8.4123159660090419E-3</v>
      </c>
      <c r="N5" s="7"/>
      <c r="O5" s="5">
        <v>145</v>
      </c>
      <c r="P5" s="5">
        <v>20</v>
      </c>
      <c r="Q5" s="1">
        <f t="shared" ref="Q5:Q39" si="9">O5*PI()/180</f>
        <v>2.5307274153917776</v>
      </c>
      <c r="R5" s="1">
        <f t="shared" ref="R5:R39" si="10">P5*PI()/180</f>
        <v>0.3490658503988659</v>
      </c>
      <c r="S5" s="1">
        <f t="shared" ref="S5:S39" si="11">ATAN2($I$47,$I$44*C5/1000)-ATAN2($I$47+$E$47,($I$44*C5/1000)-1/($E$44*C5/1000000))</f>
        <v>2.6622501501179485</v>
      </c>
      <c r="T5" s="1"/>
      <c r="U5" s="1">
        <f t="shared" ref="U5:U39" si="12">PI()/2-ATAN2($E$47,($I$44*C5/1000)-1/($E$44*C5/1000000))</f>
        <v>3.1283796892949578</v>
      </c>
      <c r="V5" s="1"/>
      <c r="W5" s="1"/>
      <c r="X5" s="1"/>
      <c r="Y5" s="1"/>
    </row>
    <row r="6" spans="1:25">
      <c r="A6" s="1">
        <v>74.06</v>
      </c>
      <c r="B6" s="1">
        <f t="shared" si="0"/>
        <v>0.39030000000000004</v>
      </c>
      <c r="C6" s="3">
        <f t="shared" si="1"/>
        <v>465.33270384972019</v>
      </c>
      <c r="D6" s="3">
        <f t="shared" si="2"/>
        <v>2.4523272253921928</v>
      </c>
      <c r="E6" s="2">
        <v>2.694</v>
      </c>
      <c r="F6" s="2">
        <f t="shared" si="3"/>
        <v>1.5469999999999999E-2</v>
      </c>
      <c r="G6" s="2">
        <v>5.0999999999999997E-2</v>
      </c>
      <c r="H6" s="2">
        <f t="shared" si="4"/>
        <v>2.2550000000000001E-3</v>
      </c>
      <c r="I6" s="7">
        <f t="shared" si="5"/>
        <v>1.8930957683741648E-2</v>
      </c>
      <c r="J6" s="7">
        <f t="shared" si="6"/>
        <v>9.4575423733017205E-4</v>
      </c>
      <c r="K6" s="7">
        <f t="shared" si="7"/>
        <v>1.9739887556583135E-2</v>
      </c>
      <c r="L6" s="7"/>
      <c r="M6" s="7">
        <f t="shared" si="8"/>
        <v>1.8717659345832367E-2</v>
      </c>
      <c r="N6" s="7"/>
      <c r="O6" s="5">
        <v>150</v>
      </c>
      <c r="P6" s="5">
        <v>20</v>
      </c>
      <c r="Q6" s="1">
        <f t="shared" si="9"/>
        <v>2.6179938779914944</v>
      </c>
      <c r="R6" s="1">
        <f t="shared" si="10"/>
        <v>0.3490658503988659</v>
      </c>
      <c r="S6" s="1">
        <f t="shared" si="11"/>
        <v>2.7918489173300927</v>
      </c>
      <c r="T6" s="1"/>
      <c r="U6" s="1">
        <f t="shared" si="12"/>
        <v>3.1217833672828239</v>
      </c>
      <c r="V6" s="1"/>
      <c r="W6" s="1"/>
      <c r="X6" s="1"/>
      <c r="Y6" s="1"/>
    </row>
    <row r="7" spans="1:25">
      <c r="A7" s="1">
        <v>91.64</v>
      </c>
      <c r="B7" s="1">
        <f t="shared" si="0"/>
        <v>0.47820000000000001</v>
      </c>
      <c r="C7" s="3">
        <f t="shared" si="1"/>
        <v>575.79110154993725</v>
      </c>
      <c r="D7" s="3">
        <f t="shared" si="2"/>
        <v>3.0046192138932781</v>
      </c>
      <c r="E7" s="2">
        <v>2.6930000000000001</v>
      </c>
      <c r="F7" s="2">
        <f t="shared" si="3"/>
        <v>1.5465000000000001E-2</v>
      </c>
      <c r="G7" s="2">
        <v>7.8E-2</v>
      </c>
      <c r="H7" s="2">
        <f t="shared" si="4"/>
        <v>2.3900000000000002E-3</v>
      </c>
      <c r="I7" s="7">
        <f t="shared" si="5"/>
        <v>2.8963980690679538E-2</v>
      </c>
      <c r="J7" s="7">
        <f t="shared" si="6"/>
        <v>1.0538165471152467E-3</v>
      </c>
      <c r="K7" s="7">
        <f t="shared" si="7"/>
        <v>2.9981172322235582E-2</v>
      </c>
      <c r="L7" s="7"/>
      <c r="M7" s="7">
        <f t="shared" si="8"/>
        <v>2.8943173061915475E-2</v>
      </c>
      <c r="N7" s="7"/>
      <c r="O7" s="5">
        <v>152</v>
      </c>
      <c r="P7" s="5">
        <v>10</v>
      </c>
      <c r="Q7" s="1">
        <f t="shared" si="9"/>
        <v>2.6529004630313806</v>
      </c>
      <c r="R7" s="1">
        <f t="shared" si="10"/>
        <v>0.17453292519943295</v>
      </c>
      <c r="S7" s="1">
        <f t="shared" si="11"/>
        <v>2.8442565890333595</v>
      </c>
      <c r="T7" s="1"/>
      <c r="U7" s="1">
        <f t="shared" si="12"/>
        <v>3.1168367937359527</v>
      </c>
      <c r="V7" s="1"/>
      <c r="W7" s="1"/>
      <c r="X7" s="1"/>
      <c r="Y7" s="1"/>
    </row>
    <row r="8" spans="1:25">
      <c r="A8" s="1">
        <v>116.56</v>
      </c>
      <c r="B8" s="1">
        <f t="shared" si="0"/>
        <v>0.6028</v>
      </c>
      <c r="C8" s="3">
        <f t="shared" si="1"/>
        <v>732.36807940485255</v>
      </c>
      <c r="D8" s="3">
        <f t="shared" si="2"/>
        <v>3.7875041031678545</v>
      </c>
      <c r="E8" s="2">
        <v>2.6909999999999998</v>
      </c>
      <c r="F8" s="2">
        <f t="shared" si="3"/>
        <v>1.5455E-2</v>
      </c>
      <c r="G8" s="2">
        <v>0.127</v>
      </c>
      <c r="H8" s="2">
        <f t="shared" si="4"/>
        <v>2.6350000000000002E-3</v>
      </c>
      <c r="I8" s="7">
        <f t="shared" si="5"/>
        <v>4.7194351542177632E-2</v>
      </c>
      <c r="J8" s="7">
        <f t="shared" si="6"/>
        <v>1.2502373478574342E-3</v>
      </c>
      <c r="K8" s="7">
        <f t="shared" si="7"/>
        <v>4.8719969714194615E-2</v>
      </c>
      <c r="L8" s="7"/>
      <c r="M8" s="7">
        <f t="shared" si="8"/>
        <v>4.7667624455444098E-2</v>
      </c>
      <c r="N8" s="7"/>
      <c r="O8" s="5">
        <v>165</v>
      </c>
      <c r="P8" s="5">
        <v>5</v>
      </c>
      <c r="Q8" s="2">
        <f t="shared" si="9"/>
        <v>2.8797932657906435</v>
      </c>
      <c r="R8" s="2">
        <f t="shared" si="10"/>
        <v>8.7266462599716474E-2</v>
      </c>
      <c r="S8" s="2">
        <f t="shared" si="11"/>
        <v>2.889386269002272</v>
      </c>
      <c r="T8" s="1"/>
      <c r="U8" s="2">
        <f t="shared" si="12"/>
        <v>3.1095357958434677</v>
      </c>
      <c r="V8" s="1"/>
      <c r="W8" s="1"/>
      <c r="X8" s="1"/>
      <c r="Y8" s="1"/>
    </row>
    <row r="9" spans="1:25">
      <c r="A9" s="1">
        <v>144.31</v>
      </c>
      <c r="B9" s="1">
        <f t="shared" si="0"/>
        <v>0.74155000000000004</v>
      </c>
      <c r="C9" s="3">
        <f t="shared" si="1"/>
        <v>906.7264716790861</v>
      </c>
      <c r="D9" s="3">
        <f t="shared" si="2"/>
        <v>4.6592960645390225</v>
      </c>
      <c r="E9" s="2">
        <v>2.6869999999999998</v>
      </c>
      <c r="F9" s="2">
        <f t="shared" si="3"/>
        <v>1.5434999999999999E-2</v>
      </c>
      <c r="G9" s="2">
        <v>0.20200000000000001</v>
      </c>
      <c r="H9" s="2">
        <f t="shared" si="4"/>
        <v>3.0100000000000001E-3</v>
      </c>
      <c r="I9" s="7">
        <f t="shared" si="5"/>
        <v>7.5176777074804621E-2</v>
      </c>
      <c r="J9" s="7">
        <f t="shared" si="6"/>
        <v>1.5520482151654669E-3</v>
      </c>
      <c r="K9" s="7">
        <f t="shared" si="7"/>
        <v>7.6004150636208662E-2</v>
      </c>
      <c r="L9" s="7"/>
      <c r="M9" s="7">
        <f t="shared" si="8"/>
        <v>7.4947860154119195E-2</v>
      </c>
      <c r="N9" s="7"/>
      <c r="O9" s="5">
        <v>175</v>
      </c>
      <c r="P9" s="5">
        <v>3</v>
      </c>
      <c r="Q9" s="2">
        <f t="shared" si="9"/>
        <v>3.0543261909900763</v>
      </c>
      <c r="R9" s="2">
        <f t="shared" si="10"/>
        <v>5.2359877559829883E-2</v>
      </c>
      <c r="S9" s="2">
        <f t="shared" si="11"/>
        <v>2.9175091340134527</v>
      </c>
      <c r="T9" s="1"/>
      <c r="U9" s="2">
        <f t="shared" si="12"/>
        <v>3.100877563391637</v>
      </c>
      <c r="V9" s="1"/>
      <c r="W9" s="1"/>
      <c r="X9" s="1"/>
      <c r="Y9" s="1"/>
    </row>
    <row r="10" spans="1:25">
      <c r="A10" s="1">
        <v>178.71</v>
      </c>
      <c r="B10" s="1">
        <f t="shared" si="0"/>
        <v>0.91355000000000008</v>
      </c>
      <c r="C10" s="3">
        <f t="shared" si="1"/>
        <v>1122.8680462460638</v>
      </c>
      <c r="D10" s="3">
        <f t="shared" si="2"/>
        <v>5.7400039373739116</v>
      </c>
      <c r="E10" s="2">
        <v>2.68</v>
      </c>
      <c r="F10" s="2">
        <f t="shared" si="3"/>
        <v>1.54E-2</v>
      </c>
      <c r="G10" s="2">
        <v>0.32300000000000001</v>
      </c>
      <c r="H10" s="2">
        <f t="shared" si="4"/>
        <v>3.6150000000000002E-3</v>
      </c>
      <c r="I10" s="7">
        <f t="shared" si="5"/>
        <v>0.12052238805970149</v>
      </c>
      <c r="J10" s="7">
        <f t="shared" si="6"/>
        <v>2.0414346179550009E-3</v>
      </c>
      <c r="K10" s="7">
        <f t="shared" si="7"/>
        <v>0.12069307511078017</v>
      </c>
      <c r="L10" s="7"/>
      <c r="M10" s="7">
        <f t="shared" si="8"/>
        <v>0.11966431607555743</v>
      </c>
      <c r="N10" s="7"/>
      <c r="O10" s="5">
        <v>168</v>
      </c>
      <c r="P10" s="5">
        <v>3</v>
      </c>
      <c r="Q10" s="2">
        <f t="shared" si="9"/>
        <v>2.9321531433504737</v>
      </c>
      <c r="R10" s="2">
        <f t="shared" si="10"/>
        <v>5.2359877559829883E-2</v>
      </c>
      <c r="S10" s="2">
        <f t="shared" si="11"/>
        <v>2.934361228175955</v>
      </c>
      <c r="T10" s="1"/>
      <c r="U10" s="2">
        <f t="shared" si="12"/>
        <v>3.089089190422138</v>
      </c>
      <c r="V10" s="1"/>
      <c r="W10" s="1"/>
      <c r="X10" s="1"/>
      <c r="Y10" s="1"/>
    </row>
    <row r="11" spans="1:25">
      <c r="A11" s="1">
        <v>216.18</v>
      </c>
      <c r="B11" s="1">
        <f t="shared" si="0"/>
        <v>1.1009</v>
      </c>
      <c r="C11" s="3">
        <f t="shared" si="1"/>
        <v>1358.2989997060829</v>
      </c>
      <c r="D11" s="3">
        <f t="shared" si="2"/>
        <v>6.9171587046740068</v>
      </c>
      <c r="E11" s="2">
        <v>2.669</v>
      </c>
      <c r="F11" s="2">
        <f t="shared" si="3"/>
        <v>1.5345000000000001E-2</v>
      </c>
      <c r="G11" s="2">
        <v>0.498</v>
      </c>
      <c r="H11" s="2">
        <f t="shared" si="4"/>
        <v>4.4900000000000001E-3</v>
      </c>
      <c r="I11" s="7">
        <f t="shared" si="5"/>
        <v>0.1865867366054702</v>
      </c>
      <c r="J11" s="7">
        <f t="shared" si="6"/>
        <v>2.7550294017275908E-3</v>
      </c>
      <c r="K11" s="7">
        <f t="shared" si="7"/>
        <v>0.1861453490772505</v>
      </c>
      <c r="L11" s="7"/>
      <c r="M11" s="7">
        <f t="shared" si="8"/>
        <v>0.18523420062430981</v>
      </c>
      <c r="N11" s="7"/>
      <c r="O11" s="5">
        <v>170</v>
      </c>
      <c r="P11" s="5">
        <v>5</v>
      </c>
      <c r="Q11" s="2">
        <f t="shared" si="9"/>
        <v>2.9670597283903604</v>
      </c>
      <c r="R11" s="2">
        <f t="shared" si="10"/>
        <v>8.7266462599716474E-2</v>
      </c>
      <c r="S11" s="2">
        <f t="shared" si="11"/>
        <v>2.9387618711907524</v>
      </c>
      <c r="T11" s="1"/>
      <c r="U11" s="2">
        <f t="shared" si="12"/>
        <v>3.0743870899769785</v>
      </c>
      <c r="V11" s="1"/>
      <c r="W11" s="1"/>
      <c r="X11" s="1"/>
      <c r="Y11" s="1"/>
    </row>
    <row r="12" spans="1:25">
      <c r="A12" s="3">
        <v>246.4</v>
      </c>
      <c r="B12" s="3">
        <f t="shared" ref="B12:B39" si="13">0.005*A12+0.2</f>
        <v>1.4319999999999999</v>
      </c>
      <c r="C12" s="5">
        <f t="shared" si="1"/>
        <v>1548.1768596890502</v>
      </c>
      <c r="D12" s="5">
        <f t="shared" si="2"/>
        <v>8.9975213598811674</v>
      </c>
      <c r="E12" s="2">
        <v>2.6560000000000001</v>
      </c>
      <c r="F12" s="2">
        <f t="shared" si="3"/>
        <v>1.528E-2</v>
      </c>
      <c r="G12" s="2">
        <v>0.68100000000000005</v>
      </c>
      <c r="H12" s="2">
        <f t="shared" si="4"/>
        <v>5.4050000000000001E-3</v>
      </c>
      <c r="I12" s="7">
        <f t="shared" si="5"/>
        <v>0.25640060240963858</v>
      </c>
      <c r="J12" s="7">
        <f t="shared" si="6"/>
        <v>3.5100908150674992E-3</v>
      </c>
      <c r="K12" s="7">
        <f t="shared" si="7"/>
        <v>0.25520661997951921</v>
      </c>
      <c r="L12" s="7"/>
      <c r="M12" s="7">
        <f t="shared" si="8"/>
        <v>0.25452966201808386</v>
      </c>
      <c r="N12" s="7"/>
      <c r="O12" s="5">
        <v>168</v>
      </c>
      <c r="P12" s="5">
        <v>2</v>
      </c>
      <c r="Q12" s="2">
        <f t="shared" si="9"/>
        <v>2.9321531433504737</v>
      </c>
      <c r="R12" s="2">
        <f t="shared" si="10"/>
        <v>3.4906585039886591E-2</v>
      </c>
      <c r="S12" s="2">
        <f t="shared" si="11"/>
        <v>2.9345363260390167</v>
      </c>
      <c r="T12" s="1"/>
      <c r="U12" s="2">
        <f t="shared" si="12"/>
        <v>3.0605439883181962</v>
      </c>
      <c r="V12" s="1"/>
      <c r="W12" s="1"/>
      <c r="X12" s="1"/>
      <c r="Y12" s="1"/>
    </row>
    <row r="13" spans="1:25">
      <c r="A13" s="3">
        <v>313.7</v>
      </c>
      <c r="B13" s="3">
        <f t="shared" si="13"/>
        <v>1.7685</v>
      </c>
      <c r="C13" s="5">
        <f t="shared" si="1"/>
        <v>1971.0352308622362</v>
      </c>
      <c r="D13" s="5">
        <f t="shared" si="2"/>
        <v>11.111813215747098</v>
      </c>
      <c r="E13" s="2">
        <v>2.6030000000000002</v>
      </c>
      <c r="F13" s="2">
        <f t="shared" si="3"/>
        <v>1.5015000000000001E-2</v>
      </c>
      <c r="G13" s="2">
        <v>1.276</v>
      </c>
      <c r="H13" s="2">
        <f t="shared" si="4"/>
        <v>8.3800000000000003E-3</v>
      </c>
      <c r="I13" s="2">
        <f t="shared" si="5"/>
        <v>0.49020361121782557</v>
      </c>
      <c r="J13" s="2">
        <f t="shared" si="6"/>
        <v>6.0470254408127744E-3</v>
      </c>
      <c r="K13" s="2">
        <f t="shared" si="7"/>
        <v>0.48711095311507235</v>
      </c>
      <c r="L13" s="2"/>
      <c r="M13" s="2">
        <f t="shared" si="8"/>
        <v>0.48823661033448379</v>
      </c>
      <c r="N13" s="2"/>
      <c r="O13" s="5">
        <v>166</v>
      </c>
      <c r="P13" s="5">
        <v>3</v>
      </c>
      <c r="Q13" s="2">
        <f t="shared" si="9"/>
        <v>2.8972465583105871</v>
      </c>
      <c r="R13" s="2">
        <f t="shared" si="10"/>
        <v>5.2359877559829883E-2</v>
      </c>
      <c r="S13" s="2">
        <f t="shared" si="11"/>
        <v>2.9020986098780726</v>
      </c>
      <c r="T13" s="1"/>
      <c r="U13" s="2">
        <f t="shared" si="12"/>
        <v>3.0193081775889286</v>
      </c>
      <c r="V13" s="1"/>
      <c r="W13" s="1"/>
      <c r="X13" s="1"/>
      <c r="Y13" s="1"/>
    </row>
    <row r="14" spans="1:25">
      <c r="A14" s="3">
        <v>340.8</v>
      </c>
      <c r="B14" s="3">
        <f t="shared" si="13"/>
        <v>1.9040000000000001</v>
      </c>
      <c r="C14" s="5">
        <f t="shared" si="1"/>
        <v>2141.3095526868033</v>
      </c>
      <c r="D14" s="5">
        <f t="shared" si="2"/>
        <v>11.963184824869932</v>
      </c>
      <c r="E14" s="2">
        <v>2.5659999999999998</v>
      </c>
      <c r="F14" s="2">
        <f t="shared" si="3"/>
        <v>1.4829999999999999E-2</v>
      </c>
      <c r="G14" s="2">
        <v>1.62</v>
      </c>
      <c r="H14" s="2">
        <f t="shared" si="4"/>
        <v>1.0100000000000001E-2</v>
      </c>
      <c r="I14" s="2">
        <f t="shared" si="5"/>
        <v>0.63133281371784888</v>
      </c>
      <c r="J14" s="2">
        <f t="shared" si="6"/>
        <v>7.5848268228510141E-3</v>
      </c>
      <c r="K14" s="2">
        <f t="shared" si="7"/>
        <v>0.62717674925346056</v>
      </c>
      <c r="L14" s="2"/>
      <c r="M14" s="2">
        <f t="shared" si="8"/>
        <v>0.63032514559333452</v>
      </c>
      <c r="N14" s="2"/>
      <c r="O14" s="5">
        <v>165</v>
      </c>
      <c r="P14" s="5">
        <v>2</v>
      </c>
      <c r="Q14" s="2">
        <f t="shared" si="9"/>
        <v>2.8797932657906435</v>
      </c>
      <c r="R14" s="2">
        <f t="shared" si="10"/>
        <v>3.4906585039886591E-2</v>
      </c>
      <c r="S14" s="2">
        <f t="shared" si="11"/>
        <v>2.8782214610051007</v>
      </c>
      <c r="T14" s="1"/>
      <c r="U14" s="2">
        <f t="shared" si="12"/>
        <v>2.9961236637154505</v>
      </c>
      <c r="V14" s="1"/>
      <c r="W14" s="1"/>
      <c r="X14" s="1"/>
      <c r="Y14" s="1"/>
    </row>
    <row r="15" spans="1:25">
      <c r="A15" s="3">
        <v>372.5</v>
      </c>
      <c r="B15" s="3">
        <f t="shared" si="13"/>
        <v>2.0625</v>
      </c>
      <c r="C15" s="5">
        <f t="shared" si="1"/>
        <v>2340.486526924396</v>
      </c>
      <c r="D15" s="5">
        <f t="shared" si="2"/>
        <v>12.959069696057897</v>
      </c>
      <c r="E15" s="2">
        <v>2.504</v>
      </c>
      <c r="F15" s="2">
        <f t="shared" si="3"/>
        <v>1.452E-2</v>
      </c>
      <c r="G15" s="1">
        <v>2.11</v>
      </c>
      <c r="H15" s="1">
        <f t="shared" ref="H15:H29" si="14">0.01*G15+0.02</f>
        <v>4.1099999999999998E-2</v>
      </c>
      <c r="I15" s="2">
        <f t="shared" si="5"/>
        <v>0.84265175718849838</v>
      </c>
      <c r="J15" s="2">
        <f t="shared" si="6"/>
        <v>2.1300041339607428E-2</v>
      </c>
      <c r="K15" s="2">
        <f t="shared" si="7"/>
        <v>0.84657730549919974</v>
      </c>
      <c r="L15" s="2"/>
      <c r="M15" s="2">
        <f t="shared" si="8"/>
        <v>0.85467258125516465</v>
      </c>
      <c r="N15" s="2"/>
      <c r="O15" s="5">
        <v>162</v>
      </c>
      <c r="P15" s="5">
        <v>3</v>
      </c>
      <c r="Q15" s="2">
        <f t="shared" si="9"/>
        <v>2.8274333882308138</v>
      </c>
      <c r="R15" s="2">
        <f t="shared" si="10"/>
        <v>5.2359877559829883E-2</v>
      </c>
      <c r="S15" s="2">
        <f t="shared" si="11"/>
        <v>2.8387429751382047</v>
      </c>
      <c r="T15" s="1"/>
      <c r="U15" s="2">
        <f t="shared" si="12"/>
        <v>2.9607857807783411</v>
      </c>
      <c r="V15" s="1"/>
      <c r="W15" s="1"/>
      <c r="X15" s="1"/>
      <c r="Y15" s="1"/>
    </row>
    <row r="16" spans="1:25">
      <c r="A16" s="3">
        <v>385.2</v>
      </c>
      <c r="B16" s="3">
        <f t="shared" si="13"/>
        <v>2.1259999999999999</v>
      </c>
      <c r="C16" s="5">
        <f t="shared" si="1"/>
        <v>2420.2829803255763</v>
      </c>
      <c r="D16" s="5">
        <f t="shared" si="2"/>
        <v>13.358051963063799</v>
      </c>
      <c r="E16" s="2">
        <v>2.4689999999999999</v>
      </c>
      <c r="F16" s="2">
        <f t="shared" si="3"/>
        <v>1.4345E-2</v>
      </c>
      <c r="G16" s="1">
        <v>2.36</v>
      </c>
      <c r="H16" s="1">
        <f t="shared" si="14"/>
        <v>4.36E-2</v>
      </c>
      <c r="I16" s="2">
        <f t="shared" si="5"/>
        <v>0.95585257189145401</v>
      </c>
      <c r="J16" s="2">
        <f t="shared" si="6"/>
        <v>2.3212517271682019E-2</v>
      </c>
      <c r="K16" s="2">
        <f t="shared" si="7"/>
        <v>0.95767798568866946</v>
      </c>
      <c r="L16" s="2"/>
      <c r="M16" s="2">
        <f t="shared" si="8"/>
        <v>0.96924509833453221</v>
      </c>
      <c r="N16" s="2"/>
      <c r="O16" s="5">
        <v>161</v>
      </c>
      <c r="P16" s="5">
        <v>2</v>
      </c>
      <c r="Q16" s="2">
        <f t="shared" si="9"/>
        <v>2.8099800957108703</v>
      </c>
      <c r="R16" s="2">
        <f t="shared" si="10"/>
        <v>3.4906585039886591E-2</v>
      </c>
      <c r="S16" s="2">
        <f t="shared" si="11"/>
        <v>2.8182149028585108</v>
      </c>
      <c r="T16" s="1"/>
      <c r="U16" s="2">
        <f t="shared" si="12"/>
        <v>2.9430856120396118</v>
      </c>
      <c r="V16" s="1"/>
      <c r="W16" s="1"/>
      <c r="X16" s="1"/>
      <c r="Y16" s="1"/>
    </row>
    <row r="17" spans="1:25">
      <c r="A17" s="3">
        <v>412.9</v>
      </c>
      <c r="B17" s="3">
        <f t="shared" si="13"/>
        <v>2.2645</v>
      </c>
      <c r="C17" s="5">
        <f t="shared" si="1"/>
        <v>2594.3272133344508</v>
      </c>
      <c r="D17" s="5">
        <f t="shared" si="2"/>
        <v>14.228273128108173</v>
      </c>
      <c r="E17" s="2">
        <v>2.37</v>
      </c>
      <c r="F17" s="2">
        <f t="shared" si="3"/>
        <v>1.3850000000000001E-2</v>
      </c>
      <c r="G17" s="1">
        <v>3</v>
      </c>
      <c r="H17" s="1">
        <f t="shared" si="14"/>
        <v>0.05</v>
      </c>
      <c r="I17" s="2">
        <f t="shared" si="5"/>
        <v>1.2658227848101264</v>
      </c>
      <c r="J17" s="2">
        <f t="shared" si="6"/>
        <v>2.8494365219249047E-2</v>
      </c>
      <c r="K17" s="2">
        <f t="shared" si="7"/>
        <v>1.2662383543074047</v>
      </c>
      <c r="L17" s="2"/>
      <c r="M17" s="2">
        <f t="shared" si="8"/>
        <v>1.2915474185374745</v>
      </c>
      <c r="N17" s="2"/>
      <c r="O17" s="5">
        <v>158</v>
      </c>
      <c r="P17" s="5">
        <v>2</v>
      </c>
      <c r="Q17" s="2">
        <f t="shared" si="9"/>
        <v>2.7576202181510405</v>
      </c>
      <c r="R17" s="2">
        <f t="shared" si="10"/>
        <v>3.4906585039886591E-2</v>
      </c>
      <c r="S17" s="2">
        <f t="shared" si="11"/>
        <v>2.7600215653306344</v>
      </c>
      <c r="T17" s="1"/>
      <c r="U17" s="2">
        <f t="shared" si="12"/>
        <v>2.8939146508132936</v>
      </c>
      <c r="V17" s="1"/>
      <c r="W17" s="1"/>
      <c r="X17" s="1"/>
      <c r="Y17" s="1"/>
    </row>
    <row r="18" spans="1:25">
      <c r="A18" s="3">
        <v>442.5</v>
      </c>
      <c r="B18" s="3">
        <f t="shared" si="13"/>
        <v>2.4125000000000001</v>
      </c>
      <c r="C18" s="5">
        <f t="shared" si="1"/>
        <v>2780.3094984269669</v>
      </c>
      <c r="D18" s="5">
        <f t="shared" si="2"/>
        <v>15.158184553570752</v>
      </c>
      <c r="E18" s="2">
        <v>2.21</v>
      </c>
      <c r="F18" s="2">
        <f t="shared" si="3"/>
        <v>1.3050000000000001E-2</v>
      </c>
      <c r="G18" s="1">
        <v>3.86</v>
      </c>
      <c r="H18" s="1">
        <f t="shared" si="14"/>
        <v>5.8599999999999999E-2</v>
      </c>
      <c r="I18" s="2">
        <f t="shared" si="5"/>
        <v>1.746606334841629</v>
      </c>
      <c r="J18" s="2">
        <f t="shared" si="6"/>
        <v>3.6829507995331794E-2</v>
      </c>
      <c r="K18" s="2">
        <f t="shared" si="7"/>
        <v>1.7454742066872566</v>
      </c>
      <c r="L18" s="2"/>
      <c r="M18" s="2">
        <f t="shared" si="8"/>
        <v>1.8071027523348926</v>
      </c>
      <c r="N18" s="2"/>
      <c r="O18" s="5">
        <v>152</v>
      </c>
      <c r="P18" s="5">
        <v>2</v>
      </c>
      <c r="Q18" s="2">
        <f t="shared" si="9"/>
        <v>2.6529004630313806</v>
      </c>
      <c r="R18" s="2">
        <f t="shared" si="10"/>
        <v>3.4906585039886591E-2</v>
      </c>
      <c r="S18" s="2">
        <f t="shared" si="11"/>
        <v>2.6668764999782093</v>
      </c>
      <c r="T18" s="1"/>
      <c r="U18" s="2">
        <f t="shared" si="12"/>
        <v>2.8157914613028883</v>
      </c>
      <c r="V18" s="1"/>
      <c r="W18" s="1"/>
      <c r="X18" s="1"/>
      <c r="Y18" s="1"/>
    </row>
    <row r="19" spans="1:25">
      <c r="A19" s="3">
        <v>469.8</v>
      </c>
      <c r="B19" s="3">
        <f t="shared" si="13"/>
        <v>2.5490000000000004</v>
      </c>
      <c r="C19" s="5">
        <f t="shared" si="1"/>
        <v>2951.8404573129696</v>
      </c>
      <c r="D19" s="5">
        <f t="shared" si="2"/>
        <v>16.015839348000767</v>
      </c>
      <c r="E19" s="2">
        <v>1.994</v>
      </c>
      <c r="F19" s="2">
        <f t="shared" si="3"/>
        <v>1.197E-2</v>
      </c>
      <c r="G19" s="1">
        <v>4.82</v>
      </c>
      <c r="H19" s="1">
        <f t="shared" si="14"/>
        <v>6.8200000000000011E-2</v>
      </c>
      <c r="I19" s="2">
        <f t="shared" si="5"/>
        <v>2.4172517552657977</v>
      </c>
      <c r="J19" s="2">
        <f t="shared" si="6"/>
        <v>4.8713391931058982E-2</v>
      </c>
      <c r="K19" s="2">
        <f t="shared" si="7"/>
        <v>2.4120784331299956</v>
      </c>
      <c r="L19" s="2"/>
      <c r="M19" s="2">
        <f t="shared" si="8"/>
        <v>2.5656453991731554</v>
      </c>
      <c r="N19" s="2"/>
      <c r="O19" s="5">
        <v>143</v>
      </c>
      <c r="P19" s="5">
        <v>2</v>
      </c>
      <c r="Q19" s="2">
        <f t="shared" si="9"/>
        <v>2.4958208303518914</v>
      </c>
      <c r="R19" s="2">
        <f t="shared" si="10"/>
        <v>3.4906585039886591E-2</v>
      </c>
      <c r="S19" s="2">
        <f t="shared" si="11"/>
        <v>2.5310932235653638</v>
      </c>
      <c r="T19" s="1"/>
      <c r="U19" s="2">
        <f t="shared" si="12"/>
        <v>2.6993004004392693</v>
      </c>
      <c r="V19" s="1"/>
      <c r="W19" s="1"/>
      <c r="X19" s="1"/>
      <c r="Y19" s="1"/>
    </row>
    <row r="20" spans="1:25">
      <c r="A20" s="3">
        <v>502.6</v>
      </c>
      <c r="B20" s="3">
        <f t="shared" si="13"/>
        <v>2.7130000000000005</v>
      </c>
      <c r="C20" s="5">
        <f t="shared" si="1"/>
        <v>3157.9289353884601</v>
      </c>
      <c r="D20" s="5">
        <f t="shared" si="2"/>
        <v>17.046281738378219</v>
      </c>
      <c r="E20" s="2">
        <v>1.663</v>
      </c>
      <c r="F20" s="2">
        <f t="shared" si="3"/>
        <v>1.0315E-2</v>
      </c>
      <c r="G20" s="1">
        <v>6.03</v>
      </c>
      <c r="H20" s="1">
        <f t="shared" si="14"/>
        <v>8.030000000000001E-2</v>
      </c>
      <c r="I20" s="2">
        <f t="shared" si="5"/>
        <v>3.6259771497294047</v>
      </c>
      <c r="J20" s="2">
        <f t="shared" si="6"/>
        <v>7.077688171945809E-2</v>
      </c>
      <c r="K20" s="2">
        <f t="shared" si="7"/>
        <v>3.652889027533968</v>
      </c>
      <c r="L20" s="2"/>
      <c r="M20" s="2">
        <f t="shared" si="8"/>
        <v>4.1788007025305252</v>
      </c>
      <c r="N20" s="2"/>
      <c r="O20" s="5">
        <v>126</v>
      </c>
      <c r="P20" s="5">
        <v>2</v>
      </c>
      <c r="Q20" s="2">
        <f t="shared" si="9"/>
        <v>2.1991148575128552</v>
      </c>
      <c r="R20" s="2">
        <f t="shared" si="10"/>
        <v>3.4906585039886591E-2</v>
      </c>
      <c r="S20" s="2">
        <f t="shared" si="11"/>
        <v>2.2452424945350664</v>
      </c>
      <c r="T20" s="1"/>
      <c r="U20" s="2">
        <f t="shared" si="12"/>
        <v>2.4318599401407042</v>
      </c>
      <c r="V20" s="1"/>
      <c r="W20" s="1"/>
      <c r="X20" s="1"/>
      <c r="Y20" s="1"/>
    </row>
    <row r="21" spans="1:25">
      <c r="A21" s="3">
        <v>542.1</v>
      </c>
      <c r="B21" s="3">
        <f t="shared" si="13"/>
        <v>2.9105000000000003</v>
      </c>
      <c r="C21" s="12">
        <f t="shared" si="1"/>
        <v>3406.1147550220539</v>
      </c>
      <c r="D21" s="5">
        <f t="shared" si="2"/>
        <v>18.287210836546187</v>
      </c>
      <c r="E21" s="2">
        <v>1.401</v>
      </c>
      <c r="F21" s="2">
        <f t="shared" ref="F21:F34" si="15">0.01*E21+0.002</f>
        <v>1.601E-2</v>
      </c>
      <c r="G21" s="1">
        <v>7.06</v>
      </c>
      <c r="H21" s="1">
        <f t="shared" si="14"/>
        <v>9.06E-2</v>
      </c>
      <c r="I21" s="13">
        <f t="shared" si="5"/>
        <v>5.0392576730906491</v>
      </c>
      <c r="J21" s="2">
        <f t="shared" si="6"/>
        <v>0.12225447205294881</v>
      </c>
      <c r="K21" s="2">
        <f t="shared" si="7"/>
        <v>5.2399317035429691</v>
      </c>
      <c r="L21" s="2"/>
      <c r="M21" s="2">
        <f t="shared" si="8"/>
        <v>6.8768534822950613</v>
      </c>
      <c r="N21" s="2"/>
      <c r="O21" s="5">
        <v>89</v>
      </c>
      <c r="P21" s="5">
        <v>3</v>
      </c>
      <c r="Q21" s="2">
        <f t="shared" si="9"/>
        <v>1.5533430342749535</v>
      </c>
      <c r="R21" s="2">
        <f t="shared" si="10"/>
        <v>5.2359877559829883E-2</v>
      </c>
      <c r="S21" s="2">
        <f t="shared" si="11"/>
        <v>1.6068039290065499</v>
      </c>
      <c r="T21" s="1"/>
      <c r="U21" s="2">
        <f t="shared" si="12"/>
        <v>1.6783557555812427</v>
      </c>
      <c r="V21" s="1"/>
      <c r="W21" s="1"/>
      <c r="X21" s="1"/>
      <c r="Y21" s="1"/>
    </row>
    <row r="22" spans="1:25">
      <c r="A22" s="3">
        <v>586.1</v>
      </c>
      <c r="B22" s="3">
        <f t="shared" si="13"/>
        <v>3.1305000000000005</v>
      </c>
      <c r="C22" s="5">
        <f t="shared" si="1"/>
        <v>3682.5749085379557</v>
      </c>
      <c r="D22" s="5">
        <f t="shared" si="2"/>
        <v>19.669511604125699</v>
      </c>
      <c r="E22" s="2">
        <v>1.63</v>
      </c>
      <c r="F22" s="2">
        <f t="shared" si="15"/>
        <v>1.8299999999999997E-2</v>
      </c>
      <c r="G22" s="1">
        <v>7.12</v>
      </c>
      <c r="H22" s="1">
        <f t="shared" si="14"/>
        <v>9.1200000000000003E-2</v>
      </c>
      <c r="I22" s="2">
        <f t="shared" si="5"/>
        <v>4.368098159509203</v>
      </c>
      <c r="J22" s="2">
        <f t="shared" si="6"/>
        <v>0.10499153148406037</v>
      </c>
      <c r="K22" s="2">
        <f t="shared" si="7"/>
        <v>4.5582069030998751</v>
      </c>
      <c r="L22" s="2"/>
      <c r="M22" s="2">
        <f t="shared" si="8"/>
        <v>5.3389073438744461</v>
      </c>
      <c r="N22" s="2"/>
      <c r="O22" s="5">
        <v>51</v>
      </c>
      <c r="P22" s="5">
        <v>2</v>
      </c>
      <c r="Q22" s="2">
        <f t="shared" si="9"/>
        <v>0.89011791851710798</v>
      </c>
      <c r="R22" s="2">
        <f t="shared" si="10"/>
        <v>3.4906585039886591E-2</v>
      </c>
      <c r="S22" s="2">
        <f t="shared" si="11"/>
        <v>0.88831261022091013</v>
      </c>
      <c r="T22" s="1"/>
      <c r="U22" s="2">
        <f t="shared" si="12"/>
        <v>0.7950892391741462</v>
      </c>
      <c r="V22" s="1"/>
      <c r="W22" s="1"/>
      <c r="X22" s="1"/>
      <c r="Y22" s="1"/>
    </row>
    <row r="23" spans="1:25">
      <c r="A23" s="3">
        <v>647.1</v>
      </c>
      <c r="B23" s="3">
        <f t="shared" si="13"/>
        <v>3.4355000000000002</v>
      </c>
      <c r="C23" s="5">
        <f t="shared" si="1"/>
        <v>4065.8492122759103</v>
      </c>
      <c r="D23" s="5">
        <f t="shared" si="2"/>
        <v>21.585883122815471</v>
      </c>
      <c r="E23" s="2">
        <v>2.0960000000000001</v>
      </c>
      <c r="F23" s="2">
        <f t="shared" si="15"/>
        <v>2.2960000000000001E-2</v>
      </c>
      <c r="G23" s="1">
        <v>6.23</v>
      </c>
      <c r="H23" s="1">
        <f t="shared" si="14"/>
        <v>8.2300000000000012E-2</v>
      </c>
      <c r="I23" s="2">
        <f t="shared" si="5"/>
        <v>2.9723282442748094</v>
      </c>
      <c r="J23" s="2">
        <f t="shared" si="6"/>
        <v>7.1824740691101924E-2</v>
      </c>
      <c r="K23" s="2">
        <f t="shared" si="7"/>
        <v>3.0458533607410354</v>
      </c>
      <c r="L23" s="2"/>
      <c r="M23" s="2">
        <f t="shared" si="8"/>
        <v>3.2078986215536545</v>
      </c>
      <c r="N23" s="2"/>
      <c r="O23" s="5">
        <v>27</v>
      </c>
      <c r="P23" s="5">
        <v>2</v>
      </c>
      <c r="Q23" s="2">
        <f t="shared" si="9"/>
        <v>0.47123889803846897</v>
      </c>
      <c r="R23" s="2">
        <f t="shared" si="10"/>
        <v>3.4906585039886591E-2</v>
      </c>
      <c r="S23" s="2">
        <f t="shared" si="11"/>
        <v>0.46853992279844525</v>
      </c>
      <c r="T23" s="1"/>
      <c r="U23" s="2">
        <f t="shared" si="12"/>
        <v>0.3990330695339579</v>
      </c>
      <c r="V23" s="1"/>
      <c r="W23" s="1"/>
      <c r="X23" s="1"/>
      <c r="Y23" s="1"/>
    </row>
    <row r="24" spans="1:25">
      <c r="A24" s="3">
        <v>700.6</v>
      </c>
      <c r="B24" s="3">
        <f t="shared" si="13"/>
        <v>3.7030000000000003</v>
      </c>
      <c r="C24" s="5">
        <f t="shared" si="1"/>
        <v>4401.9996262100185</v>
      </c>
      <c r="D24" s="5">
        <f t="shared" si="2"/>
        <v>23.26663519248601</v>
      </c>
      <c r="E24" s="2">
        <v>2.3239999999999998</v>
      </c>
      <c r="F24" s="2">
        <f t="shared" si="15"/>
        <v>2.5239999999999999E-2</v>
      </c>
      <c r="G24" s="1">
        <v>5.46</v>
      </c>
      <c r="H24" s="1">
        <f t="shared" si="14"/>
        <v>7.46E-2</v>
      </c>
      <c r="I24" s="2">
        <f t="shared" si="5"/>
        <v>2.3493975903614461</v>
      </c>
      <c r="J24" s="2">
        <f t="shared" si="6"/>
        <v>5.7615660576903142E-2</v>
      </c>
      <c r="K24" s="2">
        <f t="shared" si="7"/>
        <v>2.3897544590361015</v>
      </c>
      <c r="L24" s="2"/>
      <c r="M24" s="2">
        <f t="shared" si="8"/>
        <v>2.453428802564674</v>
      </c>
      <c r="N24" s="2"/>
      <c r="O24" s="5">
        <v>18</v>
      </c>
      <c r="P24" s="5">
        <v>3</v>
      </c>
      <c r="Q24" s="2">
        <f t="shared" si="9"/>
        <v>0.31415926535897931</v>
      </c>
      <c r="R24" s="2">
        <f t="shared" si="10"/>
        <v>5.2359877559829883E-2</v>
      </c>
      <c r="S24" s="2">
        <f t="shared" si="11"/>
        <v>0.32410733566036987</v>
      </c>
      <c r="T24" s="1"/>
      <c r="U24" s="2">
        <f t="shared" si="12"/>
        <v>0.27802602969109214</v>
      </c>
      <c r="V24" s="1"/>
      <c r="W24" s="1"/>
      <c r="X24" s="1"/>
      <c r="Y24" s="1"/>
    </row>
    <row r="25" spans="1:25">
      <c r="A25" s="3">
        <v>715.2</v>
      </c>
      <c r="B25" s="3">
        <f t="shared" si="13"/>
        <v>3.7760000000000007</v>
      </c>
      <c r="C25" s="5">
        <f t="shared" si="1"/>
        <v>4493.7341316948405</v>
      </c>
      <c r="D25" s="5">
        <f t="shared" si="2"/>
        <v>23.725307719910123</v>
      </c>
      <c r="E25" s="2">
        <v>2.3660000000000001</v>
      </c>
      <c r="F25" s="2">
        <f t="shared" si="15"/>
        <v>2.5660000000000002E-2</v>
      </c>
      <c r="G25" s="1">
        <v>5.28</v>
      </c>
      <c r="H25" s="1">
        <f t="shared" si="14"/>
        <v>7.2800000000000004E-2</v>
      </c>
      <c r="I25" s="2">
        <f t="shared" si="5"/>
        <v>2.2316145393068472</v>
      </c>
      <c r="J25" s="2">
        <f t="shared" si="6"/>
        <v>5.4971778985043837E-2</v>
      </c>
      <c r="K25" s="2">
        <f t="shared" si="7"/>
        <v>2.2699304655032186</v>
      </c>
      <c r="L25" s="2"/>
      <c r="M25" s="2">
        <f t="shared" si="8"/>
        <v>2.3218688127720357</v>
      </c>
      <c r="N25" s="2"/>
      <c r="O25" s="5">
        <v>18</v>
      </c>
      <c r="P25" s="5">
        <v>2</v>
      </c>
      <c r="Q25" s="2">
        <f t="shared" si="9"/>
        <v>0.31415926535897931</v>
      </c>
      <c r="R25" s="2">
        <f t="shared" si="10"/>
        <v>3.4906585039886591E-2</v>
      </c>
      <c r="S25" s="2">
        <f t="shared" si="11"/>
        <v>0.29882715172589136</v>
      </c>
      <c r="T25" s="1"/>
      <c r="U25" s="2">
        <f t="shared" si="12"/>
        <v>0.25726701381877937</v>
      </c>
      <c r="V25" s="1"/>
      <c r="W25" s="1"/>
      <c r="X25" s="1"/>
      <c r="Y25" s="1"/>
    </row>
    <row r="26" spans="1:25">
      <c r="A26" s="3">
        <v>762.9</v>
      </c>
      <c r="B26" s="3">
        <f t="shared" si="13"/>
        <v>4.0145</v>
      </c>
      <c r="C26" s="5">
        <f t="shared" si="1"/>
        <v>4793.4420708473062</v>
      </c>
      <c r="D26" s="5">
        <f t="shared" si="2"/>
        <v>25.223847415672449</v>
      </c>
      <c r="E26" s="2">
        <v>2.4630000000000001</v>
      </c>
      <c r="F26" s="2">
        <f t="shared" si="15"/>
        <v>2.6630000000000001E-2</v>
      </c>
      <c r="G26" s="1">
        <v>4.8099999999999996</v>
      </c>
      <c r="H26" s="1">
        <f t="shared" si="14"/>
        <v>6.8099999999999994E-2</v>
      </c>
      <c r="I26" s="2">
        <f t="shared" si="5"/>
        <v>1.9529029638652049</v>
      </c>
      <c r="J26" s="2">
        <f t="shared" si="6"/>
        <v>4.8764030015318885E-2</v>
      </c>
      <c r="K26" s="2">
        <f t="shared" si="7"/>
        <v>1.9787633279889225</v>
      </c>
      <c r="L26" s="2"/>
      <c r="M26" s="2">
        <f t="shared" si="8"/>
        <v>2.0083948482640097</v>
      </c>
      <c r="N26" s="2"/>
      <c r="O26" s="5">
        <v>14</v>
      </c>
      <c r="P26" s="5">
        <v>3</v>
      </c>
      <c r="Q26" s="2">
        <f t="shared" si="9"/>
        <v>0.24434609527920614</v>
      </c>
      <c r="R26" s="2">
        <f t="shared" si="10"/>
        <v>5.2359877559829883E-2</v>
      </c>
      <c r="S26" s="2">
        <f t="shared" si="11"/>
        <v>0.23832536742460775</v>
      </c>
      <c r="T26" s="1"/>
      <c r="U26" s="2">
        <f t="shared" si="12"/>
        <v>0.20781873041111454</v>
      </c>
      <c r="V26" s="1"/>
      <c r="W26" s="1"/>
      <c r="X26" s="1"/>
      <c r="Y26" s="1"/>
    </row>
    <row r="27" spans="1:25">
      <c r="A27" s="3">
        <v>809.7</v>
      </c>
      <c r="B27" s="3">
        <f t="shared" si="13"/>
        <v>4.2485000000000008</v>
      </c>
      <c r="C27" s="5">
        <f t="shared" si="1"/>
        <v>5087.4951432233111</v>
      </c>
      <c r="D27" s="5">
        <f t="shared" si="2"/>
        <v>26.694112777552476</v>
      </c>
      <c r="E27" s="2">
        <v>2.5230000000000001</v>
      </c>
      <c r="F27" s="2">
        <f t="shared" si="15"/>
        <v>2.7230000000000004E-2</v>
      </c>
      <c r="G27" s="1">
        <v>4.45</v>
      </c>
      <c r="H27" s="1">
        <f t="shared" si="14"/>
        <v>6.4500000000000002E-2</v>
      </c>
      <c r="I27" s="2">
        <f t="shared" si="5"/>
        <v>1.7637732857709076</v>
      </c>
      <c r="J27" s="2">
        <f t="shared" si="6"/>
        <v>4.4600692259826324E-2</v>
      </c>
      <c r="K27" s="2">
        <f t="shared" si="7"/>
        <v>1.7882183366268691</v>
      </c>
      <c r="L27" s="2"/>
      <c r="M27" s="2">
        <f t="shared" si="8"/>
        <v>1.8073535754651768</v>
      </c>
      <c r="N27" s="2"/>
      <c r="O27" s="5">
        <v>11</v>
      </c>
      <c r="P27" s="5">
        <v>2</v>
      </c>
      <c r="Q27" s="2">
        <f t="shared" si="9"/>
        <v>0.19198621771937624</v>
      </c>
      <c r="R27" s="2">
        <f t="shared" si="10"/>
        <v>3.4906585039886591E-2</v>
      </c>
      <c r="S27" s="2">
        <f t="shared" si="11"/>
        <v>0.19919479130706774</v>
      </c>
      <c r="T27" s="1"/>
      <c r="U27" s="2">
        <f t="shared" si="12"/>
        <v>0.1758458324866079</v>
      </c>
      <c r="V27" s="1"/>
      <c r="W27" s="1"/>
      <c r="X27" s="1"/>
      <c r="Y27" s="1"/>
    </row>
    <row r="28" spans="1:25">
      <c r="A28" s="3">
        <v>896.4</v>
      </c>
      <c r="B28" s="3">
        <f t="shared" si="13"/>
        <v>4.6820000000000004</v>
      </c>
      <c r="C28" s="5">
        <f t="shared" si="1"/>
        <v>5632.247309355781</v>
      </c>
      <c r="D28" s="5">
        <f t="shared" si="2"/>
        <v>29.417873608214826</v>
      </c>
      <c r="E28" s="2">
        <v>2.5859999999999999</v>
      </c>
      <c r="F28" s="2">
        <f t="shared" si="15"/>
        <v>2.7859999999999996E-2</v>
      </c>
      <c r="G28" s="1">
        <v>4.17</v>
      </c>
      <c r="H28" s="1">
        <f t="shared" si="14"/>
        <v>6.1700000000000005E-2</v>
      </c>
      <c r="I28" s="2">
        <f t="shared" si="5"/>
        <v>1.6125290023201857</v>
      </c>
      <c r="J28" s="2">
        <f t="shared" si="6"/>
        <v>4.1231654294137811E-2</v>
      </c>
      <c r="K28" s="2">
        <f t="shared" si="7"/>
        <v>1.5654842405862486</v>
      </c>
      <c r="L28" s="2"/>
      <c r="M28" s="2">
        <f t="shared" si="8"/>
        <v>1.5757534032642087</v>
      </c>
      <c r="N28" s="2"/>
      <c r="O28" s="5">
        <v>10</v>
      </c>
      <c r="P28" s="5">
        <v>2</v>
      </c>
      <c r="Q28" s="2">
        <f t="shared" si="9"/>
        <v>0.17453292519943295</v>
      </c>
      <c r="R28" s="2">
        <f t="shared" si="10"/>
        <v>3.4906585039886591E-2</v>
      </c>
      <c r="S28" s="2">
        <f t="shared" si="11"/>
        <v>0.15347344068909963</v>
      </c>
      <c r="T28" s="1"/>
      <c r="U28" s="2">
        <f t="shared" si="12"/>
        <v>0.13821098116113828</v>
      </c>
      <c r="V28" s="1"/>
      <c r="W28" s="1"/>
      <c r="X28" s="1"/>
      <c r="Y28" s="1"/>
    </row>
    <row r="29" spans="1:25">
      <c r="A29" s="3">
        <v>946.1</v>
      </c>
      <c r="B29" s="3">
        <f t="shared" si="13"/>
        <v>4.9305000000000003</v>
      </c>
      <c r="C29" s="5">
        <f t="shared" si="1"/>
        <v>5944.5216191226064</v>
      </c>
      <c r="D29" s="5">
        <f t="shared" si="2"/>
        <v>30.97924515704895</v>
      </c>
      <c r="E29" s="2">
        <v>2.61</v>
      </c>
      <c r="F29" s="2">
        <f t="shared" si="15"/>
        <v>2.81E-2</v>
      </c>
      <c r="G29" s="1">
        <v>3.82</v>
      </c>
      <c r="H29" s="1">
        <f t="shared" si="14"/>
        <v>5.8200000000000002E-2</v>
      </c>
      <c r="I29" s="2">
        <f t="shared" si="5"/>
        <v>1.4636015325670497</v>
      </c>
      <c r="J29" s="2">
        <f t="shared" si="6"/>
        <v>3.8056399641813829E-2</v>
      </c>
      <c r="K29" s="2">
        <f t="shared" si="7"/>
        <v>1.4810408544516567</v>
      </c>
      <c r="L29" s="2"/>
      <c r="M29" s="2">
        <f t="shared" si="8"/>
        <v>1.4887771512176706</v>
      </c>
      <c r="N29" s="2"/>
      <c r="O29" s="5">
        <v>7</v>
      </c>
      <c r="P29" s="5">
        <v>2</v>
      </c>
      <c r="Q29" s="2">
        <f t="shared" si="9"/>
        <v>0.12217304763960307</v>
      </c>
      <c r="R29" s="2">
        <f t="shared" si="10"/>
        <v>3.4906585039886591E-2</v>
      </c>
      <c r="S29" s="2">
        <f t="shared" si="11"/>
        <v>0.13598090428546827</v>
      </c>
      <c r="T29" s="1"/>
      <c r="U29" s="2">
        <f t="shared" si="12"/>
        <v>0.12364380968925293</v>
      </c>
      <c r="V29" s="1"/>
      <c r="W29" s="1"/>
      <c r="X29" s="1"/>
      <c r="Y29" s="1"/>
    </row>
    <row r="30" spans="1:25">
      <c r="A30" s="3">
        <v>1050.2</v>
      </c>
      <c r="B30" s="3">
        <f t="shared" si="13"/>
        <v>5.4510000000000005</v>
      </c>
      <c r="C30" s="5">
        <f t="shared" si="1"/>
        <v>6598.6012096000013</v>
      </c>
      <c r="D30" s="5">
        <f t="shared" si="2"/>
        <v>34.249643109435929</v>
      </c>
      <c r="E30" s="2">
        <v>2.64</v>
      </c>
      <c r="F30" s="2">
        <f t="shared" si="15"/>
        <v>2.8400000000000002E-2</v>
      </c>
      <c r="G30" s="1">
        <v>3.55</v>
      </c>
      <c r="H30" s="1">
        <f>0.015*G30+0.02</f>
        <v>7.3249999999999996E-2</v>
      </c>
      <c r="I30" s="2">
        <f t="shared" si="5"/>
        <v>1.3446969696969695</v>
      </c>
      <c r="J30" s="2">
        <f t="shared" si="6"/>
        <v>4.2211891643709816E-2</v>
      </c>
      <c r="K30" s="2">
        <f t="shared" si="7"/>
        <v>1.3591069456670666</v>
      </c>
      <c r="L30" s="2"/>
      <c r="M30" s="2">
        <f t="shared" si="8"/>
        <v>1.3638862674853025</v>
      </c>
      <c r="N30" s="2"/>
      <c r="O30" s="5">
        <v>6</v>
      </c>
      <c r="P30" s="5">
        <v>2</v>
      </c>
      <c r="Q30" s="2">
        <f t="shared" si="9"/>
        <v>0.10471975511965977</v>
      </c>
      <c r="R30" s="2">
        <f t="shared" si="10"/>
        <v>3.4906585039886591E-2</v>
      </c>
      <c r="S30" s="2">
        <f t="shared" si="11"/>
        <v>0.11028941970557993</v>
      </c>
      <c r="T30" s="1"/>
      <c r="U30" s="2">
        <f t="shared" si="12"/>
        <v>0.10196038796527396</v>
      </c>
      <c r="V30" s="1"/>
      <c r="W30" s="1"/>
      <c r="X30" s="1"/>
      <c r="Y30" s="1"/>
    </row>
    <row r="31" spans="1:25">
      <c r="A31" s="3">
        <v>1125.5999999999999</v>
      </c>
      <c r="B31" s="3">
        <f t="shared" si="13"/>
        <v>5.8279999999999994</v>
      </c>
      <c r="C31" s="5">
        <f t="shared" si="1"/>
        <v>7072.3533817613416</v>
      </c>
      <c r="D31" s="5">
        <f t="shared" si="2"/>
        <v>36.618403970242625</v>
      </c>
      <c r="E31" s="2">
        <v>2.653</v>
      </c>
      <c r="F31" s="2">
        <f t="shared" si="15"/>
        <v>2.853E-2</v>
      </c>
      <c r="G31" s="1">
        <v>3.41</v>
      </c>
      <c r="H31" s="1">
        <f>0.015*G31+0.02</f>
        <v>7.1150000000000005E-2</v>
      </c>
      <c r="I31" s="2">
        <f t="shared" si="5"/>
        <v>1.285337353938937</v>
      </c>
      <c r="J31" s="2">
        <f t="shared" si="6"/>
        <v>4.0641038336930974E-2</v>
      </c>
      <c r="K31" s="2">
        <f t="shared" si="7"/>
        <v>1.2991667193089069</v>
      </c>
      <c r="L31" s="2"/>
      <c r="M31" s="2">
        <f t="shared" si="8"/>
        <v>1.3027691972876867</v>
      </c>
      <c r="N31" s="2"/>
      <c r="O31" s="5">
        <v>5</v>
      </c>
      <c r="P31" s="5">
        <v>2</v>
      </c>
      <c r="Q31" s="2">
        <f t="shared" si="9"/>
        <v>8.7266462599716474E-2</v>
      </c>
      <c r="R31" s="2">
        <f t="shared" si="10"/>
        <v>3.4906585039886591E-2</v>
      </c>
      <c r="S31" s="2">
        <f t="shared" si="11"/>
        <v>9.7320390907732479E-2</v>
      </c>
      <c r="T31" s="1"/>
      <c r="U31" s="2">
        <f t="shared" si="12"/>
        <v>9.0835033954375533E-2</v>
      </c>
      <c r="V31" s="1"/>
      <c r="W31" s="1"/>
      <c r="X31" s="1"/>
      <c r="Y31" s="1"/>
    </row>
    <row r="32" spans="1:25">
      <c r="A32" s="3">
        <v>1215</v>
      </c>
      <c r="B32" s="3">
        <f t="shared" si="13"/>
        <v>6.2750000000000004</v>
      </c>
      <c r="C32" s="5">
        <f t="shared" si="1"/>
        <v>7634.0701482231971</v>
      </c>
      <c r="D32" s="5">
        <f t="shared" si="2"/>
        <v>39.426987802551906</v>
      </c>
      <c r="E32" s="2">
        <v>2.665</v>
      </c>
      <c r="F32" s="2">
        <f t="shared" si="15"/>
        <v>2.8650000000000002E-2</v>
      </c>
      <c r="G32" s="1">
        <v>3.28</v>
      </c>
      <c r="H32" s="1">
        <f>0.015*G32+0.02</f>
        <v>6.9199999999999998E-2</v>
      </c>
      <c r="I32" s="2">
        <f t="shared" si="5"/>
        <v>1.2307692307692306</v>
      </c>
      <c r="J32" s="2">
        <f t="shared" si="6"/>
        <v>3.9197575407706735E-2</v>
      </c>
      <c r="K32" s="2">
        <f t="shared" si="7"/>
        <v>1.2466267899966328</v>
      </c>
      <c r="L32" s="2"/>
      <c r="M32" s="2">
        <f t="shared" si="8"/>
        <v>1.2493353105374232</v>
      </c>
      <c r="N32" s="2"/>
      <c r="O32" s="5">
        <v>4</v>
      </c>
      <c r="P32" s="5">
        <v>2</v>
      </c>
      <c r="Q32" s="2">
        <f t="shared" si="9"/>
        <v>6.9813170079773182E-2</v>
      </c>
      <c r="R32" s="2">
        <f t="shared" si="10"/>
        <v>3.4906585039886591E-2</v>
      </c>
      <c r="S32" s="2">
        <f t="shared" si="11"/>
        <v>8.5636667680631051E-2</v>
      </c>
      <c r="T32" s="1"/>
      <c r="U32" s="2">
        <f t="shared" si="12"/>
        <v>8.067640679543997E-2</v>
      </c>
      <c r="V32" s="1"/>
      <c r="W32" s="1"/>
      <c r="X32" s="1"/>
      <c r="Y32" s="1"/>
    </row>
    <row r="33" spans="1:25">
      <c r="A33" s="3">
        <v>1324.2</v>
      </c>
      <c r="B33" s="3">
        <f t="shared" si="13"/>
        <v>6.8210000000000006</v>
      </c>
      <c r="C33" s="5">
        <f t="shared" si="1"/>
        <v>8320.1939837672089</v>
      </c>
      <c r="D33" s="5">
        <f t="shared" si="2"/>
        <v>42.85760698027196</v>
      </c>
      <c r="E33" s="2">
        <v>2.6749999999999998</v>
      </c>
      <c r="F33" s="2">
        <f t="shared" si="15"/>
        <v>2.8749999999999998E-2</v>
      </c>
      <c r="G33" s="1">
        <v>3.17</v>
      </c>
      <c r="H33" s="1">
        <f>0.015*G33+0.02</f>
        <v>6.7549999999999999E-2</v>
      </c>
      <c r="I33" s="2">
        <f t="shared" si="5"/>
        <v>1.1850467289719626</v>
      </c>
      <c r="J33" s="2">
        <f t="shared" si="6"/>
        <v>3.798881998427811E-2</v>
      </c>
      <c r="K33" s="2">
        <f t="shared" si="7"/>
        <v>1.2000497836562127</v>
      </c>
      <c r="L33" s="2"/>
      <c r="M33" s="2">
        <f t="shared" si="8"/>
        <v>1.2020668308925442</v>
      </c>
      <c r="N33" s="2"/>
      <c r="O33" s="5">
        <v>3</v>
      </c>
      <c r="P33" s="5">
        <v>2</v>
      </c>
      <c r="Q33" s="2">
        <f t="shared" si="9"/>
        <v>5.2359877559829883E-2</v>
      </c>
      <c r="R33" s="2">
        <f t="shared" si="10"/>
        <v>3.4906585039886591E-2</v>
      </c>
      <c r="S33" s="2">
        <f t="shared" si="11"/>
        <v>7.490196274019878E-2</v>
      </c>
      <c r="T33" s="1"/>
      <c r="U33" s="2">
        <f t="shared" si="12"/>
        <v>7.1205687333887102E-2</v>
      </c>
      <c r="V33" s="1"/>
      <c r="W33" s="1"/>
      <c r="X33" s="1"/>
      <c r="Y33" s="1"/>
    </row>
    <row r="34" spans="1:25">
      <c r="A34" s="3">
        <v>1461.3</v>
      </c>
      <c r="B34" s="3">
        <f t="shared" si="13"/>
        <v>7.5065</v>
      </c>
      <c r="C34" s="5">
        <f t="shared" si="1"/>
        <v>9181.6186893815284</v>
      </c>
      <c r="D34" s="5">
        <f t="shared" si="2"/>
        <v>47.164730508343567</v>
      </c>
      <c r="E34" s="2">
        <v>2.6829999999999998</v>
      </c>
      <c r="F34" s="2">
        <f t="shared" si="15"/>
        <v>2.8830000000000001E-2</v>
      </c>
      <c r="G34" s="1">
        <v>3.07</v>
      </c>
      <c r="H34" s="1">
        <f>0.015*G34+0.02</f>
        <v>6.6049999999999998E-2</v>
      </c>
      <c r="I34" s="2">
        <f t="shared" si="5"/>
        <v>1.1442415206857994</v>
      </c>
      <c r="J34" s="2">
        <f t="shared" si="6"/>
        <v>3.691333695168527E-2</v>
      </c>
      <c r="K34" s="2">
        <f t="shared" si="7"/>
        <v>1.1587452258863931</v>
      </c>
      <c r="L34" s="2"/>
      <c r="M34" s="2">
        <f t="shared" si="8"/>
        <v>1.1602240849233749</v>
      </c>
      <c r="N34" s="2"/>
      <c r="O34" s="5">
        <v>3</v>
      </c>
      <c r="P34" s="5">
        <v>3</v>
      </c>
      <c r="Q34" s="2">
        <f t="shared" si="9"/>
        <v>5.2359877559829883E-2</v>
      </c>
      <c r="R34" s="2">
        <f t="shared" si="10"/>
        <v>5.2359877559829883E-2</v>
      </c>
      <c r="S34" s="2">
        <f t="shared" si="11"/>
        <v>6.4927415474900219E-2</v>
      </c>
      <c r="T34" s="1"/>
      <c r="U34" s="2">
        <f t="shared" si="12"/>
        <v>6.2266687044915336E-2</v>
      </c>
      <c r="V34" s="1"/>
      <c r="W34" s="1"/>
      <c r="X34" s="1"/>
      <c r="Y34" s="1"/>
    </row>
    <row r="35" spans="1:25">
      <c r="A35" s="3">
        <v>1570.8</v>
      </c>
      <c r="B35" s="3">
        <f t="shared" si="13"/>
        <v>8.0540000000000003</v>
      </c>
      <c r="C35" s="5">
        <f t="shared" si="1"/>
        <v>9869.6274805176945</v>
      </c>
      <c r="D35" s="5">
        <f t="shared" si="2"/>
        <v>50.604774464024388</v>
      </c>
      <c r="E35" s="2">
        <v>2.6890000000000001</v>
      </c>
      <c r="F35" s="2">
        <f>0.015*E35+0.002</f>
        <v>4.2335000000000005E-2</v>
      </c>
      <c r="G35" s="1">
        <v>3.01</v>
      </c>
      <c r="H35" s="1">
        <f>0.025*G35+0.02</f>
        <v>9.5250000000000001E-2</v>
      </c>
      <c r="I35" s="2">
        <f t="shared" si="5"/>
        <v>1.1193752324284119</v>
      </c>
      <c r="J35" s="2">
        <f t="shared" si="6"/>
        <v>5.3045277227540655E-2</v>
      </c>
      <c r="K35" s="2">
        <f t="shared" si="7"/>
        <v>1.1345822675532595</v>
      </c>
      <c r="L35" s="2"/>
      <c r="M35" s="2">
        <f t="shared" si="8"/>
        <v>1.1357774568077741</v>
      </c>
      <c r="N35" s="2"/>
      <c r="O35" s="5">
        <v>2</v>
      </c>
      <c r="P35" s="5">
        <v>2</v>
      </c>
      <c r="Q35" s="2">
        <f t="shared" si="9"/>
        <v>3.4906585039886591E-2</v>
      </c>
      <c r="R35" s="2">
        <f t="shared" si="10"/>
        <v>3.4906585039886591E-2</v>
      </c>
      <c r="S35" s="2">
        <f t="shared" si="11"/>
        <v>5.8799042803582058E-2</v>
      </c>
      <c r="T35" s="1"/>
      <c r="U35" s="2">
        <f t="shared" si="12"/>
        <v>5.6699295975823683E-2</v>
      </c>
      <c r="V35" s="1"/>
      <c r="W35" s="1"/>
      <c r="X35" s="1"/>
      <c r="Y35" s="1"/>
    </row>
    <row r="36" spans="1:25">
      <c r="A36" s="3">
        <v>1687.3</v>
      </c>
      <c r="B36" s="3">
        <f t="shared" si="13"/>
        <v>8.6364999999999998</v>
      </c>
      <c r="C36" s="5">
        <f t="shared" si="1"/>
        <v>10601.618568804115</v>
      </c>
      <c r="D36" s="5">
        <f t="shared" si="2"/>
        <v>54.264729905456498</v>
      </c>
      <c r="E36" s="2">
        <v>2.6930000000000001</v>
      </c>
      <c r="F36" s="2">
        <f>0.015*E36+0.002</f>
        <v>4.2395000000000002E-2</v>
      </c>
      <c r="G36" s="1">
        <v>2.96</v>
      </c>
      <c r="H36" s="1">
        <f>0.025*G36+0.02</f>
        <v>9.4E-2</v>
      </c>
      <c r="I36" s="2">
        <f t="shared" si="5"/>
        <v>1.0991459339027108</v>
      </c>
      <c r="J36" s="2">
        <f t="shared" si="6"/>
        <v>5.2208797574380038E-2</v>
      </c>
      <c r="K36" s="2">
        <f t="shared" si="7"/>
        <v>1.1146324735617745</v>
      </c>
      <c r="L36" s="2"/>
      <c r="M36" s="2">
        <f t="shared" si="8"/>
        <v>1.1156101541186951</v>
      </c>
      <c r="N36" s="2"/>
      <c r="O36" s="5">
        <v>3</v>
      </c>
      <c r="P36" s="5">
        <v>2</v>
      </c>
      <c r="Q36" s="2">
        <f t="shared" si="9"/>
        <v>5.2359877559829883E-2</v>
      </c>
      <c r="R36" s="2">
        <f t="shared" si="10"/>
        <v>3.4906585039886591E-2</v>
      </c>
      <c r="S36" s="2">
        <f t="shared" si="11"/>
        <v>5.3508475879312511E-2</v>
      </c>
      <c r="T36" s="1"/>
      <c r="U36" s="2">
        <f t="shared" si="12"/>
        <v>5.1842663107297016E-2</v>
      </c>
      <c r="V36" s="1"/>
      <c r="W36" s="1"/>
      <c r="X36" s="1"/>
      <c r="Y36" s="1"/>
    </row>
    <row r="37" spans="1:25">
      <c r="A37" s="3">
        <v>1782</v>
      </c>
      <c r="B37" s="3">
        <f t="shared" si="13"/>
        <v>9.11</v>
      </c>
      <c r="C37" s="5">
        <f t="shared" si="1"/>
        <v>11196.636217394023</v>
      </c>
      <c r="D37" s="5">
        <f t="shared" si="2"/>
        <v>57.23981814840603</v>
      </c>
      <c r="E37" s="2">
        <v>2.6949999999999998</v>
      </c>
      <c r="F37" s="2">
        <f>0.015*E37+0.002</f>
        <v>4.2424999999999997E-2</v>
      </c>
      <c r="G37" s="1">
        <v>2.93</v>
      </c>
      <c r="H37" s="1">
        <f>0.025*G37+0.02</f>
        <v>9.3250000000000013E-2</v>
      </c>
      <c r="I37" s="2">
        <f t="shared" si="5"/>
        <v>1.0871985157699444</v>
      </c>
      <c r="J37" s="2">
        <f t="shared" si="6"/>
        <v>5.1715917265877522E-2</v>
      </c>
      <c r="K37" s="2">
        <f t="shared" si="7"/>
        <v>1.1015960140987038</v>
      </c>
      <c r="L37" s="2"/>
      <c r="M37" s="2">
        <f t="shared" si="8"/>
        <v>1.1024395125431119</v>
      </c>
      <c r="N37" s="2"/>
      <c r="O37" s="5">
        <v>2</v>
      </c>
      <c r="P37" s="5">
        <v>2</v>
      </c>
      <c r="Q37" s="2">
        <f t="shared" si="9"/>
        <v>3.4906585039886591E-2</v>
      </c>
      <c r="R37" s="2">
        <f t="shared" si="10"/>
        <v>3.4906585039886591E-2</v>
      </c>
      <c r="S37" s="2">
        <f t="shared" si="11"/>
        <v>4.9903735934627935E-2</v>
      </c>
      <c r="T37" s="1"/>
      <c r="U37" s="2">
        <f t="shared" si="12"/>
        <v>4.8505387371382547E-2</v>
      </c>
      <c r="V37" s="1"/>
      <c r="W37" s="1"/>
      <c r="X37" s="1"/>
      <c r="Y37" s="1"/>
    </row>
    <row r="38" spans="1:25">
      <c r="A38" s="3">
        <v>1906.7</v>
      </c>
      <c r="B38" s="3">
        <f t="shared" si="13"/>
        <v>9.7334999999999994</v>
      </c>
      <c r="C38" s="5">
        <f t="shared" si="1"/>
        <v>11980.149425199317</v>
      </c>
      <c r="D38" s="5">
        <f t="shared" si="2"/>
        <v>61.157384187432498</v>
      </c>
      <c r="E38" s="2">
        <v>2.6989999999999998</v>
      </c>
      <c r="F38" s="2">
        <f>0.015*E38+0.002</f>
        <v>4.2484999999999995E-2</v>
      </c>
      <c r="G38" s="1">
        <v>2.9</v>
      </c>
      <c r="H38" s="1">
        <f>0.025*G38+0.02</f>
        <v>9.2499999999999999E-2</v>
      </c>
      <c r="I38" s="2">
        <f t="shared" si="5"/>
        <v>1.0744720266765468</v>
      </c>
      <c r="J38" s="2">
        <f t="shared" si="6"/>
        <v>5.1185233069045238E-2</v>
      </c>
      <c r="K38" s="2">
        <f t="shared" si="7"/>
        <v>1.0876410171559847</v>
      </c>
      <c r="L38" s="2"/>
      <c r="M38" s="2">
        <f t="shared" si="8"/>
        <v>1.0883476952694024</v>
      </c>
      <c r="N38" s="2"/>
      <c r="O38" s="5">
        <v>2</v>
      </c>
      <c r="P38" s="5">
        <v>2</v>
      </c>
      <c r="Q38" s="2">
        <f t="shared" si="9"/>
        <v>3.4906585039886591E-2</v>
      </c>
      <c r="R38" s="2">
        <f t="shared" si="10"/>
        <v>3.4906585039886591E-2</v>
      </c>
      <c r="S38" s="2">
        <f t="shared" si="11"/>
        <v>4.5878766701399121E-2</v>
      </c>
      <c r="T38" s="1"/>
      <c r="U38" s="2">
        <f t="shared" si="12"/>
        <v>4.475101146936189E-2</v>
      </c>
      <c r="V38" s="1"/>
      <c r="W38" s="1"/>
      <c r="X38" s="1"/>
      <c r="Y38" s="1"/>
    </row>
    <row r="39" spans="1:25">
      <c r="A39" s="3">
        <v>2176.9</v>
      </c>
      <c r="B39" s="3">
        <f t="shared" si="13"/>
        <v>11.0845</v>
      </c>
      <c r="C39" s="5">
        <f t="shared" si="1"/>
        <v>13677.866095199242</v>
      </c>
      <c r="D39" s="5">
        <f t="shared" si="2"/>
        <v>69.645967537432128</v>
      </c>
      <c r="E39" s="2">
        <v>2.7040000000000002</v>
      </c>
      <c r="F39" s="2">
        <f>0.015*E39+0.002</f>
        <v>4.2560000000000001E-2</v>
      </c>
      <c r="G39" s="1">
        <v>2.84</v>
      </c>
      <c r="H39" s="1">
        <f>0.025*G39+0.02</f>
        <v>9.0999999999999998E-2</v>
      </c>
      <c r="I39" s="2">
        <f t="shared" si="5"/>
        <v>1.0502958579881656</v>
      </c>
      <c r="J39" s="2">
        <f t="shared" si="6"/>
        <v>5.018513007247645E-2</v>
      </c>
      <c r="K39" s="2">
        <f t="shared" si="7"/>
        <v>1.0659198361460664</v>
      </c>
      <c r="L39" s="2"/>
      <c r="M39" s="2">
        <f t="shared" si="8"/>
        <v>1.066427257359055</v>
      </c>
      <c r="N39" s="2"/>
      <c r="O39" s="5">
        <v>1</v>
      </c>
      <c r="P39" s="5">
        <v>2</v>
      </c>
      <c r="Q39" s="2">
        <f t="shared" si="9"/>
        <v>1.7453292519943295E-2</v>
      </c>
      <c r="R39" s="2">
        <f t="shared" si="10"/>
        <v>3.4906585039886591E-2</v>
      </c>
      <c r="S39" s="2">
        <f t="shared" si="11"/>
        <v>3.9146953879128477E-2</v>
      </c>
      <c r="T39" s="1"/>
      <c r="U39" s="2">
        <f t="shared" si="12"/>
        <v>3.8403615155997661E-2</v>
      </c>
      <c r="V39" s="1"/>
      <c r="W39" s="1"/>
      <c r="X39" s="1"/>
      <c r="Y39" s="1"/>
    </row>
    <row r="40" spans="1:25">
      <c r="A40" s="3"/>
      <c r="B40" s="1"/>
      <c r="C40" s="1"/>
      <c r="D40" s="1"/>
      <c r="E40" s="2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5">
      <c r="A41" s="3"/>
      <c r="B41" s="1"/>
      <c r="C41" s="1"/>
      <c r="D41" s="1"/>
      <c r="E41" s="2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5">
      <c r="A42" s="3"/>
      <c r="B42" s="1"/>
      <c r="C42" s="1"/>
      <c r="D42" s="1"/>
      <c r="E42" s="2"/>
      <c r="F42" s="1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5">
      <c r="A43" s="3"/>
      <c r="B43" s="1"/>
      <c r="C43" s="1"/>
      <c r="D43" s="1"/>
      <c r="E43" s="8" t="s">
        <v>8</v>
      </c>
      <c r="F43" s="8" t="s">
        <v>2</v>
      </c>
      <c r="G43" s="2"/>
      <c r="I43" s="8" t="s">
        <v>10</v>
      </c>
      <c r="J43" s="8" t="s">
        <v>2</v>
      </c>
      <c r="K43" s="1"/>
      <c r="L43" s="1"/>
      <c r="M43" s="1"/>
      <c r="N43" s="1"/>
      <c r="O43" s="1"/>
      <c r="P43" s="1"/>
      <c r="Q43" s="1"/>
      <c r="R43" s="1"/>
    </row>
    <row r="44" spans="1:25">
      <c r="A44" s="3"/>
      <c r="B44" s="1"/>
      <c r="C44" s="1"/>
      <c r="D44" s="1"/>
      <c r="E44" s="2">
        <v>1.0349999999999999</v>
      </c>
      <c r="F44" s="2">
        <v>0.01</v>
      </c>
      <c r="I44" s="3">
        <v>82</v>
      </c>
      <c r="J44" s="3">
        <v>1</v>
      </c>
      <c r="K44" s="1"/>
      <c r="L44" s="1"/>
      <c r="M44" s="1"/>
      <c r="N44" s="1"/>
      <c r="O44" s="1"/>
      <c r="P44" s="1"/>
      <c r="Q44" s="1"/>
      <c r="R44" s="1"/>
    </row>
    <row r="45" spans="1:25">
      <c r="A45" s="3"/>
      <c r="B45" s="1"/>
      <c r="C45" s="1"/>
      <c r="D45" s="1"/>
      <c r="E45" s="1"/>
      <c r="F45" s="1"/>
      <c r="I45" s="1"/>
      <c r="J45" s="1"/>
      <c r="K45" s="8"/>
      <c r="L45" s="8"/>
      <c r="M45" s="8"/>
      <c r="N45" s="8"/>
      <c r="O45" s="1"/>
      <c r="P45" s="1"/>
    </row>
    <row r="46" spans="1:25" ht="14">
      <c r="A46" s="3"/>
      <c r="B46" s="1"/>
      <c r="C46" s="1"/>
      <c r="D46" s="1"/>
      <c r="E46" s="8" t="s">
        <v>9</v>
      </c>
      <c r="F46" s="8" t="s">
        <v>2</v>
      </c>
      <c r="I46" s="8" t="s">
        <v>11</v>
      </c>
      <c r="J46" s="8" t="s">
        <v>2</v>
      </c>
      <c r="K46" s="2"/>
      <c r="L46" s="2"/>
      <c r="M46" s="2"/>
      <c r="N46" s="2"/>
      <c r="O46" s="1"/>
      <c r="P46" s="1"/>
    </row>
    <row r="47" spans="1:25">
      <c r="A47" s="3"/>
      <c r="B47" s="1"/>
      <c r="C47" s="1"/>
      <c r="D47" s="1"/>
      <c r="E47" s="1">
        <v>40.380000000000003</v>
      </c>
      <c r="F47" s="1">
        <v>0.2</v>
      </c>
      <c r="I47" s="3">
        <v>12.8</v>
      </c>
      <c r="J47" s="3">
        <v>0.3</v>
      </c>
      <c r="K47" s="1"/>
      <c r="L47" s="1"/>
      <c r="M47" s="1"/>
      <c r="N47" s="1"/>
      <c r="O47" s="1"/>
      <c r="P47" s="1"/>
    </row>
    <row r="48" spans="1:25">
      <c r="A48" s="3"/>
      <c r="B48" s="1"/>
      <c r="C48" s="1"/>
      <c r="D48" s="1"/>
      <c r="E48" s="1"/>
      <c r="F48" s="1"/>
      <c r="I48" s="1"/>
      <c r="J48" s="1"/>
      <c r="K48" s="8"/>
      <c r="L48" s="8"/>
      <c r="M48" s="8"/>
      <c r="N48" s="8"/>
      <c r="O48" s="1"/>
      <c r="P48" s="1"/>
    </row>
    <row r="49" spans="1:18" ht="14">
      <c r="A49" s="3"/>
      <c r="B49" s="1"/>
      <c r="C49" s="1"/>
      <c r="D49" s="1"/>
      <c r="E49" s="9" t="s">
        <v>12</v>
      </c>
      <c r="F49" s="8" t="s">
        <v>2</v>
      </c>
      <c r="I49" s="9" t="s">
        <v>13</v>
      </c>
      <c r="J49" s="8" t="s">
        <v>2</v>
      </c>
      <c r="K49" s="1"/>
      <c r="L49" s="1"/>
      <c r="M49" s="1"/>
      <c r="N49" s="1"/>
      <c r="O49" s="1"/>
      <c r="P49" s="1"/>
    </row>
    <row r="50" spans="1:18">
      <c r="A50" s="3"/>
      <c r="B50" s="1"/>
      <c r="C50" s="1"/>
      <c r="D50" s="1"/>
      <c r="E50" s="5">
        <f>1/SQRT(I44*E44/1000000000)</f>
        <v>3432.597634870333</v>
      </c>
      <c r="F50" s="5">
        <f>E50*(J44/I44+F44/E44)</f>
        <v>75.026141306521367</v>
      </c>
      <c r="I50" s="5">
        <v>3450</v>
      </c>
      <c r="J50" s="5">
        <v>100</v>
      </c>
      <c r="K50" s="1"/>
      <c r="L50" s="1"/>
      <c r="M50" s="1"/>
      <c r="N50" s="1"/>
      <c r="O50" s="1"/>
      <c r="P50" s="1"/>
    </row>
    <row r="51" spans="1:18">
      <c r="A51" s="3"/>
      <c r="B51" s="1"/>
      <c r="C51" s="1"/>
      <c r="D51" s="1"/>
      <c r="E51" s="2"/>
      <c r="H51" s="1"/>
      <c r="K51" s="8"/>
      <c r="L51" s="8"/>
      <c r="M51" s="8"/>
      <c r="N51" s="8"/>
      <c r="O51" s="1"/>
      <c r="P51" s="1"/>
    </row>
    <row r="52" spans="1:18">
      <c r="A52" s="3"/>
      <c r="B52" s="1"/>
      <c r="C52" s="1"/>
      <c r="D52" s="1"/>
      <c r="E52" s="2"/>
      <c r="F52" s="1"/>
      <c r="G52" s="2"/>
      <c r="H52" s="1"/>
      <c r="K52" s="5"/>
      <c r="L52" s="5"/>
      <c r="M52" s="5"/>
      <c r="N52" s="5"/>
      <c r="O52" s="1"/>
      <c r="P52" s="1"/>
    </row>
    <row r="53" spans="1:18">
      <c r="A53" s="3"/>
      <c r="B53" s="1"/>
      <c r="C53" s="1"/>
      <c r="D53" s="1"/>
      <c r="E53" s="2"/>
      <c r="F53" s="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3"/>
      <c r="B54" s="1"/>
      <c r="C54" s="1"/>
      <c r="D54" s="1"/>
      <c r="E54" s="2"/>
      <c r="F54" s="1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3"/>
      <c r="B55" s="1"/>
      <c r="C55" s="1"/>
      <c r="D55" s="1"/>
      <c r="E55" s="2"/>
      <c r="F55" s="1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3"/>
      <c r="B56" s="1"/>
      <c r="C56" s="1"/>
      <c r="D56" s="1"/>
      <c r="E56" s="2"/>
      <c r="F56" s="1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3"/>
      <c r="B57" s="1"/>
      <c r="C57" s="1"/>
      <c r="D57" s="1"/>
      <c r="E57" s="2"/>
      <c r="F57" s="1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3"/>
      <c r="B58" s="1"/>
      <c r="C58" s="1"/>
      <c r="D58" s="1"/>
      <c r="E58" s="2"/>
      <c r="F58" s="1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3"/>
      <c r="B59" s="1"/>
      <c r="C59" s="1"/>
      <c r="D59" s="1"/>
      <c r="E59" s="2"/>
      <c r="F59" s="1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3"/>
      <c r="B60" s="1"/>
      <c r="C60" s="1"/>
      <c r="D60" s="1"/>
      <c r="E60" s="2"/>
      <c r="F60" s="1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3"/>
      <c r="B61" s="1"/>
      <c r="C61" s="1"/>
      <c r="D61" s="1"/>
      <c r="E61" s="2"/>
      <c r="F61" s="1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3"/>
      <c r="B62" s="1"/>
      <c r="C62" s="1"/>
      <c r="D62" s="1"/>
      <c r="E62" s="2"/>
      <c r="F62" s="1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3"/>
      <c r="B63" s="1"/>
      <c r="C63" s="1"/>
      <c r="D63" s="1"/>
      <c r="E63" s="2"/>
      <c r="F63" s="1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3"/>
      <c r="B64" s="1"/>
      <c r="C64" s="1"/>
      <c r="D64" s="1"/>
      <c r="E64" s="2"/>
      <c r="F64" s="1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3"/>
      <c r="B65" s="1"/>
      <c r="C65" s="1"/>
      <c r="D65" s="1"/>
      <c r="E65" s="2"/>
      <c r="F65" s="1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3"/>
      <c r="B66" s="1"/>
      <c r="C66" s="1"/>
      <c r="D66" s="1"/>
      <c r="E66" s="2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3"/>
      <c r="B67" s="1"/>
      <c r="C67" s="1"/>
      <c r="D67" s="1"/>
      <c r="E67" s="2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3"/>
      <c r="B68" s="1"/>
      <c r="C68" s="1"/>
      <c r="D68" s="1"/>
      <c r="E68" s="2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3"/>
      <c r="B69" s="1"/>
      <c r="C69" s="1"/>
      <c r="D69" s="1"/>
      <c r="E69" s="2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3"/>
      <c r="B70" s="1"/>
      <c r="C70" s="1"/>
      <c r="D70" s="1"/>
      <c r="E70" s="2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2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2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2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2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2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2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2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2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2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2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2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2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2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2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2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2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2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2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2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2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2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2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2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2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2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2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2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2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2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2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2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2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2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2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2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2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2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2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2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2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2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2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2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2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2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2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2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2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2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2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2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2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2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2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2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2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2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2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2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2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2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2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2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2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2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2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2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2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2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2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2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2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2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2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1"/>
      <c r="D145" s="1"/>
      <c r="E145" s="2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1"/>
      <c r="D146" s="1"/>
      <c r="E146" s="2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1"/>
      <c r="D147" s="1"/>
      <c r="E147" s="2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1"/>
      <c r="D148" s="1"/>
      <c r="E148" s="2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1"/>
      <c r="D149" s="1"/>
      <c r="E149" s="2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1"/>
      <c r="D150" s="1"/>
      <c r="E150" s="2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1"/>
      <c r="D151" s="1"/>
      <c r="E151" s="2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1"/>
      <c r="D152" s="1"/>
      <c r="E152" s="2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1"/>
      <c r="D153" s="1"/>
      <c r="E153" s="2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1"/>
      <c r="D154" s="1"/>
      <c r="E154" s="2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1"/>
      <c r="D155" s="1"/>
      <c r="E155" s="2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1"/>
      <c r="B156" s="1"/>
      <c r="C156" s="1"/>
      <c r="D156" s="1"/>
      <c r="E156" s="2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1"/>
      <c r="B157" s="1"/>
      <c r="C157" s="1"/>
      <c r="D157" s="1"/>
      <c r="E157" s="2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1"/>
      <c r="B158" s="1"/>
      <c r="C158" s="1"/>
      <c r="D158" s="1"/>
      <c r="E158" s="2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1"/>
      <c r="B159" s="1"/>
      <c r="C159" s="1"/>
      <c r="D159" s="1"/>
      <c r="E159" s="2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1"/>
      <c r="B160" s="1"/>
      <c r="C160" s="1"/>
      <c r="D160" s="1"/>
      <c r="E160" s="2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1"/>
      <c r="B161" s="1"/>
      <c r="C161" s="1"/>
      <c r="D161" s="1"/>
      <c r="E161" s="2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1"/>
      <c r="B162" s="1"/>
      <c r="C162" s="1"/>
      <c r="D162" s="1"/>
      <c r="E162" s="2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1"/>
      <c r="B163" s="1"/>
      <c r="C163" s="1"/>
      <c r="D163" s="1"/>
      <c r="E163" s="2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1"/>
      <c r="B164" s="1"/>
      <c r="C164" s="1"/>
      <c r="D164" s="1"/>
      <c r="E164" s="2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1"/>
      <c r="B165" s="1"/>
      <c r="C165" s="1"/>
      <c r="D165" s="1"/>
      <c r="E165" s="2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1"/>
      <c r="B166" s="1"/>
      <c r="C166" s="1"/>
      <c r="D166" s="1"/>
      <c r="E166" s="2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1"/>
      <c r="B167" s="1"/>
      <c r="C167" s="1"/>
      <c r="D167" s="1"/>
      <c r="E167" s="2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1"/>
      <c r="B168" s="1"/>
      <c r="C168" s="1"/>
      <c r="D168" s="1"/>
      <c r="E168" s="2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1"/>
      <c r="B169" s="1"/>
      <c r="C169" s="1"/>
      <c r="D169" s="1"/>
      <c r="E169" s="2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1"/>
      <c r="B170" s="1"/>
      <c r="C170" s="1"/>
      <c r="D170" s="1"/>
      <c r="E170" s="2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1"/>
      <c r="B171" s="1"/>
      <c r="C171" s="1"/>
      <c r="D171" s="1"/>
      <c r="E171" s="2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1"/>
      <c r="B172" s="1"/>
      <c r="C172" s="1"/>
      <c r="D172" s="1"/>
      <c r="E172" s="2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1"/>
      <c r="B173" s="1"/>
      <c r="C173" s="1"/>
      <c r="D173" s="1"/>
      <c r="E173" s="2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1"/>
      <c r="B174" s="1"/>
      <c r="C174" s="1"/>
      <c r="D174" s="1"/>
      <c r="E174" s="2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1"/>
      <c r="B175" s="1"/>
      <c r="C175" s="1"/>
      <c r="D175" s="1"/>
      <c r="E175" s="2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1"/>
      <c r="B176" s="1"/>
      <c r="C176" s="1"/>
      <c r="D176" s="1"/>
      <c r="E176" s="2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1"/>
      <c r="B177" s="1"/>
      <c r="C177" s="1"/>
      <c r="D177" s="1"/>
      <c r="E177" s="2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1"/>
      <c r="B178" s="1"/>
      <c r="C178" s="1"/>
      <c r="D178" s="1"/>
      <c r="E178" s="2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1"/>
      <c r="B179" s="1"/>
      <c r="C179" s="1"/>
      <c r="D179" s="1"/>
      <c r="E179" s="2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1"/>
      <c r="B180" s="1"/>
      <c r="C180" s="1"/>
      <c r="D180" s="1"/>
      <c r="E180" s="2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1"/>
      <c r="B181" s="1"/>
      <c r="C181" s="1"/>
      <c r="D181" s="1"/>
      <c r="E181" s="2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1"/>
      <c r="B182" s="1"/>
      <c r="C182" s="1"/>
      <c r="D182" s="1"/>
      <c r="E182" s="2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1"/>
      <c r="B183" s="1"/>
      <c r="C183" s="1"/>
      <c r="D183" s="1"/>
      <c r="E183" s="2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1"/>
      <c r="B184" s="1"/>
      <c r="C184" s="1"/>
      <c r="D184" s="1"/>
      <c r="E184" s="2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1"/>
      <c r="B185" s="1"/>
      <c r="C185" s="1"/>
      <c r="D185" s="1"/>
      <c r="E185" s="2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1"/>
      <c r="B186" s="1"/>
      <c r="C186" s="1"/>
      <c r="D186" s="1"/>
      <c r="E186" s="2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1"/>
      <c r="B187" s="1"/>
      <c r="C187" s="1"/>
      <c r="D187" s="1"/>
      <c r="E187" s="2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1"/>
      <c r="B188" s="1"/>
      <c r="C188" s="1"/>
      <c r="D188" s="1"/>
      <c r="E188" s="2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1"/>
      <c r="B189" s="1"/>
      <c r="C189" s="1"/>
      <c r="D189" s="1"/>
      <c r="E189" s="2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1"/>
      <c r="B190" s="1"/>
      <c r="C190" s="1"/>
      <c r="D190" s="1"/>
      <c r="E190" s="2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1"/>
      <c r="B191" s="1"/>
      <c r="C191" s="1"/>
      <c r="D191" s="1"/>
      <c r="E191" s="2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1"/>
      <c r="B192" s="1"/>
      <c r="C192" s="1"/>
      <c r="D192" s="1"/>
      <c r="E192" s="2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1"/>
      <c r="B193" s="1"/>
      <c r="C193" s="1"/>
      <c r="D193" s="1"/>
      <c r="E193" s="2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1"/>
      <c r="B194" s="1"/>
      <c r="C194" s="1"/>
      <c r="D194" s="1"/>
      <c r="E194" s="2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1"/>
      <c r="B195" s="1"/>
      <c r="C195" s="1"/>
      <c r="D195" s="1"/>
      <c r="E195" s="2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1"/>
      <c r="B196" s="1"/>
      <c r="C196" s="1"/>
      <c r="D196" s="1"/>
      <c r="E196" s="2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1"/>
      <c r="B197" s="1"/>
      <c r="C197" s="1"/>
      <c r="D197" s="1"/>
      <c r="E197" s="2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1"/>
      <c r="B198" s="1"/>
      <c r="C198" s="1"/>
      <c r="D198" s="1"/>
      <c r="E198" s="2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1"/>
      <c r="B199" s="1"/>
      <c r="C199" s="1"/>
      <c r="D199" s="1"/>
      <c r="E199" s="2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1"/>
      <c r="B200" s="1"/>
      <c r="C200" s="1"/>
      <c r="D200" s="1"/>
      <c r="E200" s="2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>
      <c r="A201" s="1"/>
      <c r="B201" s="1"/>
      <c r="C201" s="1"/>
      <c r="D201" s="1"/>
      <c r="E201" s="2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>
      <c r="A202" s="1"/>
      <c r="B202" s="1"/>
      <c r="C202" s="1"/>
      <c r="D202" s="1"/>
      <c r="E202" s="2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>
      <c r="A203" s="1"/>
      <c r="B203" s="1"/>
      <c r="C203" s="1"/>
      <c r="D203" s="1"/>
      <c r="E203" s="2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>
      <c r="A204" s="1"/>
      <c r="B204" s="1"/>
      <c r="C204" s="1"/>
      <c r="D204" s="1"/>
      <c r="E204" s="2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>
      <c r="A205" s="1"/>
      <c r="B205" s="1"/>
      <c r="C205" s="1"/>
      <c r="D205" s="1"/>
      <c r="E205" s="2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>
      <c r="A206" s="1"/>
      <c r="B206" s="1"/>
      <c r="C206" s="1"/>
      <c r="D206" s="1"/>
      <c r="E206" s="2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>
      <c r="A207" s="1"/>
      <c r="B207" s="1"/>
      <c r="C207" s="1"/>
      <c r="D207" s="1"/>
      <c r="E207" s="2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>
      <c r="A208" s="1"/>
      <c r="B208" s="1"/>
      <c r="C208" s="1"/>
      <c r="D208" s="1"/>
      <c r="E208" s="2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>
      <c r="A209" s="1"/>
      <c r="B209" s="1"/>
      <c r="C209" s="1"/>
      <c r="D209" s="1"/>
      <c r="E209" s="2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>
      <c r="A210" s="1"/>
      <c r="B210" s="1"/>
      <c r="C210" s="1"/>
      <c r="D210" s="1"/>
      <c r="E210" s="2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>
      <c r="A211" s="1"/>
      <c r="B211" s="1"/>
      <c r="C211" s="1"/>
      <c r="D211" s="1"/>
      <c r="E211" s="2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>
      <c r="A212" s="1"/>
      <c r="B212" s="1"/>
      <c r="C212" s="1"/>
      <c r="D212" s="1"/>
      <c r="E212" s="2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>
      <c r="A213" s="1"/>
      <c r="B213" s="1"/>
      <c r="C213" s="1"/>
      <c r="D213" s="1"/>
      <c r="E213" s="2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>
      <c r="A214" s="1"/>
      <c r="B214" s="1"/>
      <c r="C214" s="1"/>
      <c r="D214" s="1"/>
      <c r="E214" s="2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>
      <c r="A215" s="1"/>
      <c r="B215" s="1"/>
      <c r="C215" s="1"/>
      <c r="D215" s="1"/>
      <c r="E215" s="2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>
      <c r="A216" s="1"/>
      <c r="B216" s="1"/>
      <c r="C216" s="1"/>
      <c r="D216" s="1"/>
      <c r="E216" s="2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>
      <c r="A217" s="1"/>
      <c r="B217" s="1"/>
      <c r="C217" s="1"/>
      <c r="D217" s="1"/>
      <c r="E217" s="2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>
      <c r="A218" s="1"/>
      <c r="B218" s="1"/>
      <c r="C218" s="1"/>
      <c r="D218" s="1"/>
      <c r="E218" s="2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>
      <c r="A219" s="1"/>
      <c r="B219" s="1"/>
      <c r="C219" s="1"/>
      <c r="D219" s="1"/>
      <c r="E219" s="2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>
      <c r="A220" s="1"/>
      <c r="B220" s="1"/>
      <c r="C220" s="1"/>
      <c r="D220" s="1"/>
      <c r="E220" s="2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>
      <c r="A221" s="1"/>
      <c r="B221" s="1"/>
      <c r="C221" s="1"/>
      <c r="D221" s="1"/>
      <c r="E221" s="2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>
      <c r="A222" s="1"/>
      <c r="B222" s="1"/>
      <c r="C222" s="1"/>
      <c r="D222" s="1"/>
      <c r="E222" s="2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>
      <c r="A223" s="1"/>
      <c r="B223" s="1"/>
      <c r="C223" s="1"/>
      <c r="D223" s="1"/>
      <c r="E223" s="2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>
      <c r="A224" s="1"/>
      <c r="B224" s="1"/>
      <c r="C224" s="1"/>
      <c r="D224" s="1"/>
      <c r="E224" s="2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>
      <c r="A225" s="1"/>
      <c r="B225" s="1"/>
      <c r="C225" s="1"/>
      <c r="D225" s="1"/>
      <c r="E225" s="2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>
      <c r="A226" s="1"/>
      <c r="B226" s="1"/>
      <c r="C226" s="1"/>
      <c r="D226" s="1"/>
      <c r="E226" s="2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>
      <c r="A227" s="1"/>
      <c r="B227" s="1"/>
      <c r="C227" s="1"/>
      <c r="D227" s="1"/>
      <c r="E227" s="2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>
      <c r="A228" s="1"/>
      <c r="B228" s="1"/>
      <c r="C228" s="1"/>
      <c r="D228" s="1"/>
      <c r="E228" s="2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>
      <c r="A229" s="1"/>
      <c r="B229" s="1"/>
      <c r="C229" s="1"/>
      <c r="D229" s="1"/>
      <c r="E229" s="2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>
      <c r="A230" s="1"/>
      <c r="B230" s="1"/>
      <c r="C230" s="1"/>
      <c r="D230" s="1"/>
      <c r="E230" s="2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>
      <c r="A231" s="1"/>
      <c r="B231" s="1"/>
      <c r="C231" s="1"/>
      <c r="D231" s="1"/>
      <c r="E231" s="2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>
      <c r="A232" s="1"/>
      <c r="B232" s="1"/>
      <c r="C232" s="1"/>
      <c r="D232" s="1"/>
      <c r="E232" s="2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>
      <c r="A233" s="1"/>
      <c r="B233" s="1"/>
      <c r="C233" s="1"/>
      <c r="D233" s="1"/>
      <c r="E233" s="2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>
      <c r="A234" s="1"/>
      <c r="B234" s="1"/>
      <c r="C234" s="1"/>
      <c r="D234" s="1"/>
      <c r="E234" s="2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>
      <c r="A235" s="1"/>
      <c r="B235" s="1"/>
      <c r="C235" s="1"/>
      <c r="D235" s="1"/>
      <c r="E235" s="2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>
      <c r="A236" s="1"/>
      <c r="B236" s="1"/>
      <c r="C236" s="1"/>
      <c r="D236" s="1"/>
      <c r="E236" s="2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>
      <c r="A237" s="1"/>
      <c r="B237" s="1"/>
      <c r="C237" s="1"/>
      <c r="D237" s="1"/>
      <c r="E237" s="2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>
      <c r="A238" s="1"/>
      <c r="B238" s="1"/>
      <c r="C238" s="1"/>
      <c r="D238" s="1"/>
      <c r="E238" s="2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>
      <c r="A239" s="1"/>
      <c r="B239" s="1"/>
      <c r="C239" s="1"/>
      <c r="D239" s="1"/>
      <c r="E239" s="2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>
      <c r="A240" s="1"/>
      <c r="B240" s="1"/>
      <c r="C240" s="1"/>
      <c r="D240" s="1"/>
      <c r="E240" s="2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>
      <c r="A241" s="1"/>
      <c r="B241" s="1"/>
      <c r="C241" s="1"/>
      <c r="D241" s="1"/>
      <c r="E241" s="2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>
      <c r="A242" s="1"/>
      <c r="B242" s="1"/>
      <c r="C242" s="1"/>
      <c r="D242" s="1"/>
      <c r="E242" s="2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>
      <c r="A243" s="1"/>
      <c r="B243" s="1"/>
      <c r="C243" s="1"/>
      <c r="D243" s="1"/>
      <c r="E243" s="2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>
      <c r="A244" s="1"/>
      <c r="B244" s="1"/>
      <c r="C244" s="1"/>
      <c r="D244" s="1"/>
      <c r="E244" s="2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>
      <c r="A245" s="1"/>
      <c r="B245" s="1"/>
      <c r="C245" s="1"/>
      <c r="D245" s="1"/>
      <c r="E245" s="2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>
      <c r="A246" s="1"/>
      <c r="B246" s="1"/>
      <c r="C246" s="1"/>
      <c r="D246" s="1"/>
      <c r="E246" s="2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>
      <c r="A247" s="1"/>
      <c r="B247" s="1"/>
      <c r="C247" s="1"/>
      <c r="D247" s="1"/>
      <c r="E247" s="2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>
      <c r="A248" s="1"/>
      <c r="B248" s="1"/>
      <c r="C248" s="1"/>
      <c r="D248" s="1"/>
      <c r="E248" s="2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>
      <c r="A249" s="1"/>
      <c r="B249" s="1"/>
      <c r="C249" s="1"/>
      <c r="D249" s="1"/>
      <c r="E249" s="2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>
      <c r="A250" s="1"/>
      <c r="B250" s="1"/>
      <c r="C250" s="1"/>
      <c r="D250" s="1"/>
      <c r="E250" s="2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>
      <c r="A251" s="1"/>
      <c r="B251" s="1"/>
      <c r="C251" s="1"/>
      <c r="D251" s="1"/>
      <c r="E251" s="2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>
      <c r="E252" s="2"/>
      <c r="G252" s="2"/>
    </row>
    <row r="253" spans="1:18">
      <c r="E253" s="2"/>
      <c r="G253" s="2"/>
    </row>
    <row r="254" spans="1:18">
      <c r="E254" s="2"/>
      <c r="G254" s="2"/>
    </row>
    <row r="255" spans="1:18">
      <c r="E255" s="2"/>
      <c r="G255" s="2"/>
    </row>
    <row r="256" spans="1:18">
      <c r="E256" s="2"/>
      <c r="G256" s="2"/>
    </row>
    <row r="257" spans="5:7">
      <c r="E257" s="2"/>
      <c r="G257" s="2"/>
    </row>
    <row r="258" spans="5:7">
      <c r="E258" s="2"/>
      <c r="G258" s="2"/>
    </row>
    <row r="259" spans="5:7">
      <c r="E259" s="2"/>
      <c r="G259" s="2"/>
    </row>
    <row r="260" spans="5:7">
      <c r="E260" s="2"/>
      <c r="G260" s="2"/>
    </row>
    <row r="261" spans="5:7">
      <c r="E261" s="2"/>
      <c r="G261" s="2"/>
    </row>
    <row r="262" spans="5:7">
      <c r="E262" s="2"/>
      <c r="G262" s="2"/>
    </row>
    <row r="263" spans="5:7">
      <c r="E263" s="2"/>
      <c r="G263" s="2"/>
    </row>
    <row r="264" spans="5:7">
      <c r="E264" s="2"/>
      <c r="G264" s="2"/>
    </row>
    <row r="265" spans="5:7">
      <c r="E265" s="2"/>
      <c r="G265" s="2"/>
    </row>
    <row r="266" spans="5:7">
      <c r="E266" s="2"/>
      <c r="G266" s="2"/>
    </row>
    <row r="267" spans="5:7">
      <c r="E267" s="2"/>
      <c r="G267" s="2"/>
    </row>
    <row r="268" spans="5:7">
      <c r="E268" s="2"/>
      <c r="G268" s="2"/>
    </row>
    <row r="269" spans="5:7">
      <c r="E269" s="2"/>
      <c r="G269" s="2"/>
    </row>
    <row r="270" spans="5:7">
      <c r="E270" s="2"/>
      <c r="G270" s="2"/>
    </row>
    <row r="271" spans="5:7">
      <c r="E271" s="2"/>
      <c r="G271" s="2"/>
    </row>
    <row r="272" spans="5:7">
      <c r="E272" s="2"/>
      <c r="G272" s="2"/>
    </row>
    <row r="273" spans="5:7">
      <c r="E273" s="2"/>
      <c r="G273" s="2"/>
    </row>
    <row r="274" spans="5:7">
      <c r="E274" s="2"/>
      <c r="G274" s="2"/>
    </row>
    <row r="275" spans="5:7">
      <c r="E275" s="2"/>
      <c r="G275" s="2"/>
    </row>
    <row r="276" spans="5:7">
      <c r="E276" s="2"/>
      <c r="G276" s="2"/>
    </row>
    <row r="277" spans="5:7">
      <c r="E277" s="2"/>
      <c r="G277" s="2"/>
    </row>
    <row r="278" spans="5:7">
      <c r="E278" s="2"/>
      <c r="G278" s="2"/>
    </row>
    <row r="279" spans="5:7">
      <c r="E279" s="2"/>
      <c r="G279" s="2"/>
    </row>
    <row r="280" spans="5:7">
      <c r="E280" s="2"/>
      <c r="G280" s="2"/>
    </row>
    <row r="281" spans="5:7">
      <c r="E281" s="2"/>
      <c r="G281" s="2"/>
    </row>
    <row r="282" spans="5:7">
      <c r="E282" s="2"/>
      <c r="G282" s="2"/>
    </row>
    <row r="283" spans="5:7">
      <c r="E283" s="2"/>
      <c r="G283" s="2"/>
    </row>
    <row r="284" spans="5:7">
      <c r="E284" s="2"/>
      <c r="G284" s="2"/>
    </row>
    <row r="285" spans="5:7">
      <c r="E285" s="2"/>
      <c r="G285" s="2"/>
    </row>
    <row r="286" spans="5:7">
      <c r="E286" s="2"/>
      <c r="G286" s="2"/>
    </row>
    <row r="287" spans="5:7">
      <c r="E287" s="2"/>
      <c r="G287" s="2"/>
    </row>
    <row r="288" spans="5:7">
      <c r="E288" s="2"/>
      <c r="G288" s="2"/>
    </row>
    <row r="289" spans="5:7">
      <c r="E289" s="2"/>
      <c r="G289" s="2"/>
    </row>
    <row r="290" spans="5:7">
      <c r="E290" s="2"/>
      <c r="G290" s="2"/>
    </row>
    <row r="291" spans="5:7">
      <c r="E291" s="2"/>
      <c r="G291" s="2"/>
    </row>
    <row r="292" spans="5:7">
      <c r="E292" s="2"/>
      <c r="G292" s="2"/>
    </row>
    <row r="293" spans="5:7">
      <c r="E293" s="2"/>
      <c r="G293" s="2"/>
    </row>
    <row r="294" spans="5:7">
      <c r="E294" s="2"/>
      <c r="G294" s="2"/>
    </row>
    <row r="295" spans="5:7">
      <c r="E295" s="2"/>
      <c r="G295" s="2"/>
    </row>
    <row r="296" spans="5:7">
      <c r="E296" s="2"/>
      <c r="G296" s="2"/>
    </row>
    <row r="297" spans="5:7">
      <c r="E297" s="2"/>
      <c r="G297" s="2"/>
    </row>
    <row r="298" spans="5:7">
      <c r="E298" s="2"/>
      <c r="G298" s="2"/>
    </row>
    <row r="299" spans="5:7">
      <c r="E299" s="2"/>
      <c r="G299" s="2"/>
    </row>
    <row r="300" spans="5:7">
      <c r="E300" s="2"/>
      <c r="G300" s="2"/>
    </row>
    <row r="301" spans="5:7">
      <c r="E301" s="2"/>
      <c r="G301" s="2"/>
    </row>
    <row r="302" spans="5:7">
      <c r="E302" s="2"/>
      <c r="G302" s="2"/>
    </row>
    <row r="303" spans="5:7">
      <c r="E303" s="2"/>
      <c r="G303" s="2"/>
    </row>
    <row r="304" spans="5:7">
      <c r="E304" s="2"/>
      <c r="G304" s="2"/>
    </row>
    <row r="305" spans="5:7">
      <c r="E305" s="2"/>
      <c r="G305" s="2"/>
    </row>
    <row r="306" spans="5:7">
      <c r="E306" s="2"/>
      <c r="G306" s="2"/>
    </row>
    <row r="307" spans="5:7">
      <c r="E307" s="2"/>
      <c r="G307" s="2"/>
    </row>
    <row r="308" spans="5:7">
      <c r="E308" s="2"/>
      <c r="G308" s="2"/>
    </row>
    <row r="309" spans="5:7">
      <c r="E309" s="2"/>
      <c r="G309" s="2"/>
    </row>
    <row r="310" spans="5:7">
      <c r="E310" s="2"/>
      <c r="G310" s="2"/>
    </row>
    <row r="311" spans="5:7">
      <c r="E311" s="2"/>
      <c r="G311" s="2"/>
    </row>
    <row r="312" spans="5:7">
      <c r="E312" s="2"/>
      <c r="G312" s="2"/>
    </row>
    <row r="313" spans="5:7">
      <c r="E313" s="2"/>
      <c r="G313" s="2"/>
    </row>
    <row r="314" spans="5:7">
      <c r="E314" s="2"/>
      <c r="G314" s="2"/>
    </row>
    <row r="315" spans="5:7">
      <c r="E315" s="2"/>
      <c r="G315" s="2"/>
    </row>
    <row r="316" spans="5:7">
      <c r="E316" s="2"/>
      <c r="G316" s="2"/>
    </row>
    <row r="317" spans="5:7">
      <c r="E317" s="2"/>
      <c r="G317" s="2"/>
    </row>
    <row r="318" spans="5:7">
      <c r="E318" s="2"/>
      <c r="G318" s="2"/>
    </row>
    <row r="319" spans="5:7">
      <c r="E319" s="2"/>
      <c r="G319" s="2"/>
    </row>
    <row r="320" spans="5:7">
      <c r="E320" s="2"/>
      <c r="G320" s="2"/>
    </row>
    <row r="321" spans="5:7">
      <c r="E321" s="2"/>
      <c r="G321" s="2"/>
    </row>
    <row r="322" spans="5:7">
      <c r="E322" s="2"/>
      <c r="G322" s="2"/>
    </row>
    <row r="323" spans="5:7">
      <c r="E323" s="2"/>
      <c r="G323" s="2"/>
    </row>
    <row r="324" spans="5:7">
      <c r="E324" s="2"/>
      <c r="G324" s="2"/>
    </row>
    <row r="325" spans="5:7">
      <c r="E325" s="2"/>
      <c r="G325" s="2"/>
    </row>
    <row r="326" spans="5:7">
      <c r="E326" s="2"/>
      <c r="G326" s="2"/>
    </row>
    <row r="327" spans="5:7">
      <c r="E327" s="2"/>
      <c r="G327" s="2"/>
    </row>
    <row r="328" spans="5:7">
      <c r="E328" s="2"/>
      <c r="G328" s="2"/>
    </row>
    <row r="329" spans="5:7">
      <c r="E329" s="2"/>
      <c r="G329" s="2"/>
    </row>
    <row r="330" spans="5:7">
      <c r="E330" s="2"/>
      <c r="G330" s="2"/>
    </row>
    <row r="331" spans="5:7">
      <c r="E331" s="2"/>
      <c r="G331" s="2"/>
    </row>
    <row r="332" spans="5:7">
      <c r="E332" s="2"/>
      <c r="G332" s="2"/>
    </row>
    <row r="333" spans="5:7">
      <c r="E333" s="2"/>
      <c r="G333" s="2"/>
    </row>
    <row r="334" spans="5:7">
      <c r="E334" s="2"/>
      <c r="G334" s="2"/>
    </row>
    <row r="335" spans="5:7">
      <c r="E335" s="2"/>
      <c r="G335" s="2"/>
    </row>
    <row r="336" spans="5:7">
      <c r="E336" s="2"/>
      <c r="G336" s="2"/>
    </row>
    <row r="337" spans="5:7">
      <c r="E337" s="2"/>
      <c r="G337" s="2"/>
    </row>
    <row r="338" spans="5:7">
      <c r="E338" s="2"/>
      <c r="G338" s="2"/>
    </row>
    <row r="339" spans="5:7">
      <c r="E339" s="2"/>
      <c r="G339" s="2"/>
    </row>
    <row r="340" spans="5:7">
      <c r="E340" s="2"/>
      <c r="G340" s="2"/>
    </row>
    <row r="341" spans="5:7">
      <c r="E341" s="2"/>
      <c r="G341" s="2"/>
    </row>
    <row r="342" spans="5:7">
      <c r="E342" s="2"/>
      <c r="G342" s="2"/>
    </row>
    <row r="343" spans="5:7">
      <c r="E343" s="2"/>
      <c r="G343" s="2"/>
    </row>
    <row r="344" spans="5:7">
      <c r="E344" s="2"/>
      <c r="G344" s="2"/>
    </row>
    <row r="345" spans="5:7">
      <c r="E345" s="2"/>
      <c r="G345" s="2"/>
    </row>
    <row r="346" spans="5:7">
      <c r="E346" s="2"/>
      <c r="G346" s="2"/>
    </row>
    <row r="347" spans="5:7">
      <c r="E347" s="2"/>
      <c r="G347" s="2"/>
    </row>
    <row r="348" spans="5:7">
      <c r="E348" s="2"/>
      <c r="G348" s="2"/>
    </row>
    <row r="349" spans="5:7">
      <c r="E349" s="2"/>
      <c r="G349" s="2"/>
    </row>
    <row r="350" spans="5:7">
      <c r="E350" s="2"/>
      <c r="G350" s="2"/>
    </row>
    <row r="351" spans="5:7">
      <c r="E351" s="2"/>
      <c r="G351" s="2"/>
    </row>
    <row r="352" spans="5:7">
      <c r="E352" s="2"/>
      <c r="G352" s="2"/>
    </row>
    <row r="353" spans="5:7">
      <c r="E353" s="2"/>
      <c r="G353" s="2"/>
    </row>
    <row r="354" spans="5:7">
      <c r="E354" s="2"/>
      <c r="G354" s="2"/>
    </row>
    <row r="355" spans="5:7">
      <c r="E355" s="2"/>
      <c r="G355" s="2"/>
    </row>
    <row r="356" spans="5:7">
      <c r="E356" s="2"/>
      <c r="G356" s="2"/>
    </row>
    <row r="357" spans="5:7">
      <c r="E357" s="2"/>
      <c r="G357" s="2"/>
    </row>
    <row r="358" spans="5:7">
      <c r="E358" s="2"/>
      <c r="G358" s="2"/>
    </row>
    <row r="359" spans="5:7">
      <c r="E359" s="2"/>
      <c r="G359" s="2"/>
    </row>
    <row r="360" spans="5:7">
      <c r="E360" s="2"/>
      <c r="G360" s="2"/>
    </row>
    <row r="361" spans="5:7">
      <c r="E361" s="2"/>
      <c r="G361" s="2"/>
    </row>
    <row r="362" spans="5:7">
      <c r="E362" s="2"/>
      <c r="G362" s="2"/>
    </row>
    <row r="363" spans="5:7">
      <c r="E363" s="2"/>
      <c r="G363" s="2"/>
    </row>
    <row r="364" spans="5:7">
      <c r="E364" s="2"/>
      <c r="G364" s="2"/>
    </row>
    <row r="365" spans="5:7">
      <c r="E365" s="2"/>
      <c r="G365" s="2"/>
    </row>
    <row r="366" spans="5:7">
      <c r="E366" s="2"/>
      <c r="G366" s="2"/>
    </row>
    <row r="367" spans="5:7">
      <c r="E367" s="2"/>
      <c r="G367" s="2"/>
    </row>
    <row r="368" spans="5:7">
      <c r="E368" s="2"/>
      <c r="G368" s="2"/>
    </row>
    <row r="369" spans="5:7">
      <c r="E369" s="2"/>
      <c r="G369" s="2"/>
    </row>
    <row r="370" spans="5:7">
      <c r="E370" s="2"/>
      <c r="G370" s="2"/>
    </row>
    <row r="371" spans="5:7">
      <c r="E371" s="2"/>
      <c r="G371" s="2"/>
    </row>
    <row r="372" spans="5:7">
      <c r="E372" s="2"/>
      <c r="G372" s="2"/>
    </row>
    <row r="373" spans="5:7">
      <c r="E373" s="2"/>
      <c r="G373" s="2"/>
    </row>
    <row r="374" spans="5:7">
      <c r="E374" s="2"/>
      <c r="G374" s="2"/>
    </row>
    <row r="375" spans="5:7">
      <c r="E375" s="2"/>
      <c r="G375" s="2"/>
    </row>
    <row r="376" spans="5:7">
      <c r="E376" s="2"/>
      <c r="G376" s="2"/>
    </row>
    <row r="377" spans="5:7">
      <c r="E377" s="2"/>
      <c r="G377" s="2"/>
    </row>
    <row r="378" spans="5:7">
      <c r="E378" s="2"/>
      <c r="G378" s="2"/>
    </row>
    <row r="379" spans="5:7">
      <c r="E379" s="2"/>
      <c r="G379" s="2"/>
    </row>
    <row r="380" spans="5:7">
      <c r="E380" s="2"/>
      <c r="G380" s="2"/>
    </row>
    <row r="381" spans="5:7">
      <c r="E381" s="2"/>
      <c r="G381" s="2"/>
    </row>
    <row r="382" spans="5:7">
      <c r="E382" s="2"/>
      <c r="G382" s="2"/>
    </row>
    <row r="383" spans="5:7">
      <c r="E383" s="2"/>
      <c r="G383" s="2"/>
    </row>
    <row r="384" spans="5:7">
      <c r="E384" s="2"/>
      <c r="G384" s="2"/>
    </row>
    <row r="385" spans="5:7">
      <c r="E385" s="2"/>
      <c r="G385" s="2"/>
    </row>
    <row r="386" spans="5:7">
      <c r="E386" s="2"/>
      <c r="G386" s="2"/>
    </row>
    <row r="387" spans="5:7">
      <c r="E387" s="2"/>
      <c r="G387" s="2"/>
    </row>
    <row r="388" spans="5:7">
      <c r="E388" s="2"/>
      <c r="G388" s="2"/>
    </row>
    <row r="389" spans="5:7">
      <c r="E389" s="2"/>
      <c r="G389" s="2"/>
    </row>
    <row r="390" spans="5:7">
      <c r="E390" s="2"/>
      <c r="G390" s="2"/>
    </row>
    <row r="391" spans="5:7">
      <c r="E391" s="2"/>
      <c r="G391" s="2"/>
    </row>
    <row r="392" spans="5:7">
      <c r="E392" s="2"/>
      <c r="G392" s="2"/>
    </row>
    <row r="393" spans="5:7">
      <c r="E393" s="2"/>
      <c r="G393" s="2"/>
    </row>
    <row r="394" spans="5:7">
      <c r="E394" s="2"/>
      <c r="G394" s="2"/>
    </row>
    <row r="395" spans="5:7">
      <c r="E395" s="2"/>
      <c r="G395" s="2"/>
    </row>
    <row r="396" spans="5:7">
      <c r="E396" s="2"/>
      <c r="G396" s="2"/>
    </row>
    <row r="397" spans="5:7">
      <c r="E397" s="2"/>
      <c r="G397" s="2"/>
    </row>
    <row r="398" spans="5:7">
      <c r="E398" s="2"/>
      <c r="G398" s="2"/>
    </row>
    <row r="399" spans="5:7">
      <c r="E399" s="2"/>
      <c r="G399" s="2"/>
    </row>
    <row r="400" spans="5:7">
      <c r="E400" s="2"/>
      <c r="G400" s="2"/>
    </row>
    <row r="401" spans="5:7">
      <c r="E401" s="2"/>
      <c r="G401" s="2"/>
    </row>
    <row r="402" spans="5:7">
      <c r="E402" s="2"/>
      <c r="G402" s="2"/>
    </row>
    <row r="403" spans="5:7">
      <c r="E403" s="2"/>
      <c r="G403" s="2"/>
    </row>
    <row r="404" spans="5:7">
      <c r="E404" s="2"/>
      <c r="G404" s="2"/>
    </row>
    <row r="405" spans="5:7">
      <c r="E405" s="2"/>
      <c r="G405" s="2"/>
    </row>
    <row r="406" spans="5:7">
      <c r="E406" s="2"/>
      <c r="G406" s="2"/>
    </row>
    <row r="407" spans="5:7">
      <c r="E407" s="2"/>
      <c r="G407" s="2"/>
    </row>
    <row r="408" spans="5:7">
      <c r="E408" s="2"/>
      <c r="G408" s="2"/>
    </row>
    <row r="409" spans="5:7">
      <c r="E409" s="2"/>
      <c r="G409" s="2"/>
    </row>
    <row r="410" spans="5:7">
      <c r="E410" s="2"/>
      <c r="G410" s="2"/>
    </row>
    <row r="411" spans="5:7">
      <c r="E411" s="2"/>
      <c r="G411" s="2"/>
    </row>
    <row r="412" spans="5:7">
      <c r="E412" s="2"/>
      <c r="G412" s="2"/>
    </row>
    <row r="413" spans="5:7">
      <c r="E413" s="2"/>
      <c r="G413" s="2"/>
    </row>
    <row r="414" spans="5:7">
      <c r="E414" s="2"/>
      <c r="G414" s="2"/>
    </row>
    <row r="415" spans="5:7">
      <c r="E415" s="2"/>
      <c r="G415" s="2"/>
    </row>
    <row r="416" spans="5:7">
      <c r="E416" s="2"/>
      <c r="G416" s="2"/>
    </row>
    <row r="417" spans="5:7">
      <c r="E417" s="2"/>
      <c r="G417" s="2"/>
    </row>
    <row r="418" spans="5:7">
      <c r="E418" s="2"/>
      <c r="G418" s="2"/>
    </row>
    <row r="419" spans="5:7">
      <c r="E419" s="2"/>
      <c r="G419" s="2"/>
    </row>
    <row r="420" spans="5:7">
      <c r="E420" s="2"/>
      <c r="G420" s="2"/>
    </row>
    <row r="421" spans="5:7">
      <c r="E421" s="2"/>
      <c r="G421" s="2"/>
    </row>
    <row r="422" spans="5:7">
      <c r="E422" s="2"/>
      <c r="G422" s="2"/>
    </row>
    <row r="423" spans="5:7">
      <c r="E423" s="2"/>
      <c r="G423" s="2"/>
    </row>
    <row r="424" spans="5:7">
      <c r="E424" s="2"/>
      <c r="G424" s="2"/>
    </row>
    <row r="425" spans="5:7">
      <c r="E425" s="2"/>
      <c r="G425" s="2"/>
    </row>
    <row r="426" spans="5:7">
      <c r="E426" s="2"/>
      <c r="G426" s="2"/>
    </row>
    <row r="427" spans="5:7">
      <c r="E427" s="2"/>
      <c r="G427" s="2"/>
    </row>
    <row r="428" spans="5:7">
      <c r="E428" s="2"/>
      <c r="G428" s="2"/>
    </row>
    <row r="429" spans="5:7">
      <c r="E429" s="2"/>
      <c r="G429" s="2"/>
    </row>
    <row r="430" spans="5:7">
      <c r="E430" s="2"/>
      <c r="G430" s="2"/>
    </row>
    <row r="431" spans="5:7">
      <c r="E431" s="2"/>
      <c r="G431" s="2"/>
    </row>
    <row r="432" spans="5:7">
      <c r="E432" s="2"/>
      <c r="G432" s="2"/>
    </row>
    <row r="433" spans="5:7">
      <c r="E433" s="2"/>
      <c r="G433" s="2"/>
    </row>
    <row r="434" spans="5:7">
      <c r="E434" s="2"/>
      <c r="G434" s="2"/>
    </row>
    <row r="435" spans="5:7">
      <c r="E435" s="2"/>
      <c r="G435" s="2"/>
    </row>
    <row r="436" spans="5:7">
      <c r="E436" s="2"/>
      <c r="G436" s="2"/>
    </row>
    <row r="437" spans="5:7">
      <c r="E437" s="2"/>
      <c r="G437" s="2"/>
    </row>
    <row r="438" spans="5:7">
      <c r="E438" s="2"/>
      <c r="G438" s="2"/>
    </row>
    <row r="439" spans="5:7">
      <c r="E439" s="2"/>
      <c r="G439" s="2"/>
    </row>
    <row r="440" spans="5:7">
      <c r="E440" s="2"/>
      <c r="G440" s="2"/>
    </row>
    <row r="441" spans="5:7">
      <c r="E441" s="2"/>
      <c r="G441" s="2"/>
    </row>
    <row r="442" spans="5:7">
      <c r="E442" s="2"/>
      <c r="G442" s="2"/>
    </row>
    <row r="443" spans="5:7">
      <c r="E443" s="2"/>
      <c r="G443" s="2"/>
    </row>
    <row r="444" spans="5:7">
      <c r="E444" s="2"/>
      <c r="G444" s="2"/>
    </row>
    <row r="445" spans="5:7">
      <c r="E445" s="2"/>
      <c r="G445" s="2"/>
    </row>
    <row r="446" spans="5:7">
      <c r="E446" s="2"/>
      <c r="G446" s="2"/>
    </row>
    <row r="447" spans="5:7">
      <c r="E447" s="2"/>
      <c r="G447" s="2"/>
    </row>
    <row r="448" spans="5:7">
      <c r="E448" s="2"/>
      <c r="G448" s="2"/>
    </row>
    <row r="449" spans="5:7">
      <c r="E449" s="2"/>
      <c r="G449" s="2"/>
    </row>
    <row r="450" spans="5:7">
      <c r="E450" s="2"/>
      <c r="G450" s="2"/>
    </row>
    <row r="451" spans="5:7">
      <c r="E451" s="2"/>
      <c r="G451" s="2"/>
    </row>
    <row r="452" spans="5:7">
      <c r="E452" s="2"/>
      <c r="G452" s="2"/>
    </row>
    <row r="453" spans="5:7">
      <c r="E453" s="2"/>
      <c r="G453" s="2"/>
    </row>
    <row r="454" spans="5:7">
      <c r="E454" s="2"/>
      <c r="G454" s="2"/>
    </row>
    <row r="455" spans="5:7">
      <c r="E455" s="2"/>
      <c r="G455" s="2"/>
    </row>
    <row r="456" spans="5:7">
      <c r="E456" s="2"/>
      <c r="G456" s="2"/>
    </row>
    <row r="457" spans="5:7">
      <c r="E457" s="2"/>
      <c r="G457" s="2"/>
    </row>
    <row r="458" spans="5:7">
      <c r="E458" s="2"/>
      <c r="G458" s="2"/>
    </row>
    <row r="459" spans="5:7">
      <c r="E459" s="2"/>
      <c r="G459" s="2"/>
    </row>
    <row r="460" spans="5:7">
      <c r="E460" s="2"/>
      <c r="G460" s="2"/>
    </row>
    <row r="461" spans="5:7">
      <c r="E461" s="2"/>
      <c r="G461" s="2"/>
    </row>
    <row r="462" spans="5:7">
      <c r="E462" s="2"/>
      <c r="G462" s="2"/>
    </row>
    <row r="463" spans="5:7">
      <c r="E463" s="2"/>
      <c r="G463" s="2"/>
    </row>
    <row r="464" spans="5:7">
      <c r="E464" s="2"/>
      <c r="G464" s="2"/>
    </row>
    <row r="465" spans="5:7">
      <c r="E465" s="2"/>
      <c r="G465" s="2"/>
    </row>
    <row r="466" spans="5:7">
      <c r="E466" s="2"/>
      <c r="G466" s="2"/>
    </row>
    <row r="467" spans="5:7">
      <c r="E467" s="2"/>
      <c r="G467" s="2"/>
    </row>
    <row r="468" spans="5:7">
      <c r="E468" s="2"/>
      <c r="G468" s="2"/>
    </row>
    <row r="469" spans="5:7">
      <c r="E469" s="2"/>
      <c r="G469" s="2"/>
    </row>
    <row r="470" spans="5:7">
      <c r="E470" s="2"/>
      <c r="G470" s="2"/>
    </row>
    <row r="471" spans="5:7">
      <c r="E471" s="2"/>
      <c r="G471" s="2"/>
    </row>
    <row r="472" spans="5:7">
      <c r="E472" s="2"/>
      <c r="G472" s="2"/>
    </row>
    <row r="473" spans="5:7">
      <c r="E473" s="2"/>
      <c r="G473" s="2"/>
    </row>
    <row r="474" spans="5:7">
      <c r="E474" s="2"/>
      <c r="G474" s="2"/>
    </row>
    <row r="475" spans="5:7">
      <c r="E475" s="2"/>
      <c r="G475" s="2"/>
    </row>
    <row r="476" spans="5:7">
      <c r="E476" s="2"/>
      <c r="G476" s="2"/>
    </row>
    <row r="477" spans="5:7">
      <c r="E477" s="2"/>
      <c r="G477" s="2"/>
    </row>
    <row r="478" spans="5:7">
      <c r="E478" s="2"/>
      <c r="G478" s="2"/>
    </row>
    <row r="479" spans="5:7">
      <c r="E479" s="2"/>
      <c r="G479" s="2"/>
    </row>
    <row r="480" spans="5:7">
      <c r="E480" s="2"/>
      <c r="G480" s="2"/>
    </row>
    <row r="481" spans="5:7">
      <c r="E481" s="2"/>
      <c r="G481" s="2"/>
    </row>
    <row r="482" spans="5:7">
      <c r="E482" s="2"/>
      <c r="G482" s="2"/>
    </row>
    <row r="483" spans="5:7">
      <c r="E483" s="2"/>
      <c r="G483" s="2"/>
    </row>
    <row r="484" spans="5:7">
      <c r="E484" s="2"/>
      <c r="G484" s="2"/>
    </row>
    <row r="485" spans="5:7">
      <c r="E485" s="2"/>
      <c r="G485" s="2"/>
    </row>
    <row r="486" spans="5:7">
      <c r="E486" s="2"/>
      <c r="G486" s="2"/>
    </row>
    <row r="487" spans="5:7">
      <c r="E487" s="2"/>
      <c r="G487" s="2"/>
    </row>
    <row r="488" spans="5:7">
      <c r="E488" s="2"/>
      <c r="G488" s="2"/>
    </row>
    <row r="489" spans="5:7">
      <c r="E489" s="2"/>
      <c r="G489" s="2"/>
    </row>
    <row r="490" spans="5:7">
      <c r="E490" s="2"/>
      <c r="G490" s="2"/>
    </row>
    <row r="491" spans="5:7">
      <c r="E491" s="2"/>
      <c r="G491" s="2"/>
    </row>
    <row r="492" spans="5:7">
      <c r="E492" s="2"/>
      <c r="G492" s="2"/>
    </row>
    <row r="493" spans="5:7">
      <c r="E493" s="2"/>
      <c r="G493" s="2"/>
    </row>
    <row r="494" spans="5:7">
      <c r="E494" s="2"/>
      <c r="G494" s="2"/>
    </row>
    <row r="495" spans="5:7">
      <c r="E495" s="2"/>
      <c r="G495" s="2"/>
    </row>
    <row r="496" spans="5:7">
      <c r="E496" s="2"/>
      <c r="G496" s="2"/>
    </row>
    <row r="497" spans="5:7">
      <c r="E497" s="2"/>
      <c r="G497" s="2"/>
    </row>
    <row r="498" spans="5:7">
      <c r="E498" s="2"/>
      <c r="G498" s="2"/>
    </row>
    <row r="499" spans="5:7">
      <c r="E499" s="2"/>
      <c r="G499" s="2"/>
    </row>
    <row r="500" spans="5:7">
      <c r="E500" s="2"/>
      <c r="G500" s="2"/>
    </row>
    <row r="501" spans="5:7">
      <c r="E501" s="2"/>
      <c r="G501" s="2"/>
    </row>
    <row r="502" spans="5:7">
      <c r="E502" s="2"/>
      <c r="G502" s="2"/>
    </row>
    <row r="503" spans="5:7">
      <c r="E503" s="2"/>
      <c r="G503" s="2"/>
    </row>
    <row r="504" spans="5:7">
      <c r="E504" s="2"/>
      <c r="G504" s="2"/>
    </row>
    <row r="505" spans="5:7">
      <c r="E505" s="2"/>
      <c r="G505" s="2"/>
    </row>
    <row r="506" spans="5:7">
      <c r="E506" s="2"/>
      <c r="G506" s="2"/>
    </row>
    <row r="507" spans="5:7">
      <c r="E507" s="2"/>
      <c r="G507" s="2"/>
    </row>
    <row r="508" spans="5:7">
      <c r="E508" s="2"/>
      <c r="G508" s="2"/>
    </row>
    <row r="509" spans="5:7">
      <c r="E509" s="2"/>
      <c r="G509" s="2"/>
    </row>
    <row r="510" spans="5:7">
      <c r="E510" s="2"/>
      <c r="G510" s="2"/>
    </row>
    <row r="511" spans="5:7">
      <c r="E511" s="2"/>
      <c r="G511" s="2"/>
    </row>
    <row r="512" spans="5:7">
      <c r="E512" s="2"/>
      <c r="G512" s="2"/>
    </row>
    <row r="513" spans="5:7">
      <c r="E513" s="2"/>
      <c r="G513" s="2"/>
    </row>
    <row r="514" spans="5:7">
      <c r="E514" s="2"/>
      <c r="G514" s="2"/>
    </row>
    <row r="515" spans="5:7">
      <c r="E515" s="2"/>
      <c r="G515" s="2"/>
    </row>
    <row r="516" spans="5:7">
      <c r="E516" s="2"/>
      <c r="G516" s="2"/>
    </row>
    <row r="517" spans="5:7">
      <c r="E517" s="2"/>
      <c r="G517" s="2"/>
    </row>
    <row r="518" spans="5:7">
      <c r="E518" s="2"/>
      <c r="G518" s="2"/>
    </row>
    <row r="519" spans="5:7">
      <c r="E519" s="2"/>
      <c r="G519" s="2"/>
    </row>
    <row r="520" spans="5:7">
      <c r="E520" s="2"/>
      <c r="G520" s="2"/>
    </row>
    <row r="521" spans="5:7">
      <c r="E521" s="2"/>
      <c r="G521" s="2"/>
    </row>
    <row r="522" spans="5:7">
      <c r="E522" s="2"/>
      <c r="G522" s="2"/>
    </row>
    <row r="523" spans="5:7">
      <c r="E523" s="2"/>
      <c r="G523" s="2"/>
    </row>
    <row r="524" spans="5:7">
      <c r="E524" s="2"/>
      <c r="G524" s="2"/>
    </row>
    <row r="525" spans="5:7">
      <c r="E525" s="2"/>
      <c r="G525" s="2"/>
    </row>
    <row r="526" spans="5:7">
      <c r="E526" s="2"/>
      <c r="G526" s="2"/>
    </row>
    <row r="527" spans="5:7">
      <c r="E527" s="2"/>
      <c r="G527" s="2"/>
    </row>
    <row r="528" spans="5:7">
      <c r="E528" s="2"/>
      <c r="G528" s="2"/>
    </row>
    <row r="529" spans="5:7">
      <c r="E529" s="2"/>
      <c r="G529" s="2"/>
    </row>
    <row r="530" spans="5:7">
      <c r="E530" s="2"/>
      <c r="G530" s="2"/>
    </row>
    <row r="531" spans="5:7">
      <c r="E531" s="2"/>
      <c r="G531" s="2"/>
    </row>
    <row r="532" spans="5:7">
      <c r="E532" s="2"/>
      <c r="G532" s="2"/>
    </row>
    <row r="533" spans="5:7">
      <c r="E533" s="2"/>
      <c r="G533" s="2"/>
    </row>
    <row r="534" spans="5:7">
      <c r="E534" s="2"/>
      <c r="G534" s="2"/>
    </row>
    <row r="535" spans="5:7">
      <c r="E535" s="2"/>
      <c r="G535" s="2"/>
    </row>
    <row r="536" spans="5:7">
      <c r="E536" s="2"/>
      <c r="G536" s="2"/>
    </row>
    <row r="537" spans="5:7">
      <c r="E537" s="2"/>
      <c r="G537" s="2"/>
    </row>
    <row r="538" spans="5:7">
      <c r="E538" s="2"/>
      <c r="G538" s="2"/>
    </row>
    <row r="539" spans="5:7">
      <c r="E539" s="2"/>
      <c r="G539" s="2"/>
    </row>
    <row r="540" spans="5:7">
      <c r="E540" s="2"/>
      <c r="G540" s="2"/>
    </row>
    <row r="541" spans="5:7">
      <c r="E541" s="2"/>
      <c r="G541" s="2"/>
    </row>
    <row r="542" spans="5:7">
      <c r="E542" s="2"/>
      <c r="G542" s="2"/>
    </row>
    <row r="543" spans="5:7">
      <c r="E543" s="2"/>
      <c r="G543" s="2"/>
    </row>
    <row r="544" spans="5:7">
      <c r="E544" s="2"/>
      <c r="G544" s="2"/>
    </row>
    <row r="545" spans="5:7">
      <c r="E545" s="2"/>
      <c r="G545" s="2"/>
    </row>
    <row r="546" spans="5:7">
      <c r="E546" s="2"/>
      <c r="G546" s="2"/>
    </row>
    <row r="547" spans="5:7">
      <c r="E547" s="2"/>
      <c r="G547" s="2"/>
    </row>
    <row r="548" spans="5:7">
      <c r="E548" s="2"/>
      <c r="G548" s="2"/>
    </row>
    <row r="549" spans="5:7">
      <c r="E549" s="2"/>
      <c r="G549" s="2"/>
    </row>
    <row r="550" spans="5:7">
      <c r="E550" s="2"/>
      <c r="G550" s="2"/>
    </row>
    <row r="551" spans="5:7">
      <c r="E551" s="2"/>
      <c r="G551" s="2"/>
    </row>
    <row r="552" spans="5:7">
      <c r="E552" s="2"/>
      <c r="G552" s="2"/>
    </row>
    <row r="553" spans="5:7">
      <c r="E553" s="2"/>
      <c r="G553" s="2"/>
    </row>
    <row r="554" spans="5:7">
      <c r="E554" s="2"/>
      <c r="G554" s="2"/>
    </row>
    <row r="555" spans="5:7">
      <c r="E555" s="2"/>
      <c r="G555" s="2"/>
    </row>
    <row r="556" spans="5:7">
      <c r="E556" s="2"/>
      <c r="G556" s="2"/>
    </row>
    <row r="557" spans="5:7">
      <c r="E557" s="2"/>
      <c r="G557" s="2"/>
    </row>
    <row r="558" spans="5:7">
      <c r="E558" s="2"/>
      <c r="G558" s="2"/>
    </row>
    <row r="559" spans="5:7">
      <c r="E559" s="2"/>
      <c r="G559" s="2"/>
    </row>
    <row r="560" spans="5:7">
      <c r="E560" s="2"/>
      <c r="G560" s="2"/>
    </row>
    <row r="561" spans="5:7">
      <c r="E561" s="2"/>
      <c r="G561" s="2"/>
    </row>
    <row r="562" spans="5:7">
      <c r="E562" s="2"/>
      <c r="G562" s="2"/>
    </row>
    <row r="563" spans="5:7">
      <c r="E563" s="2"/>
      <c r="G563" s="2"/>
    </row>
    <row r="564" spans="5:7">
      <c r="E564" s="2"/>
      <c r="G564" s="2"/>
    </row>
    <row r="565" spans="5:7">
      <c r="E565" s="2"/>
      <c r="G565" s="2"/>
    </row>
    <row r="566" spans="5:7">
      <c r="E566" s="2"/>
      <c r="G566" s="2"/>
    </row>
    <row r="567" spans="5:7">
      <c r="E567" s="2"/>
      <c r="G567" s="2"/>
    </row>
    <row r="568" spans="5:7">
      <c r="E568" s="2"/>
      <c r="G568" s="2"/>
    </row>
    <row r="569" spans="5:7">
      <c r="E569" s="2"/>
      <c r="G569" s="2"/>
    </row>
    <row r="570" spans="5:7">
      <c r="E570" s="2"/>
      <c r="G570" s="2"/>
    </row>
    <row r="571" spans="5:7">
      <c r="E571" s="2"/>
      <c r="G571" s="2"/>
    </row>
    <row r="572" spans="5:7">
      <c r="E572" s="2"/>
      <c r="G572" s="2"/>
    </row>
    <row r="573" spans="5:7">
      <c r="E573" s="2"/>
      <c r="G573" s="2"/>
    </row>
    <row r="574" spans="5:7">
      <c r="E574" s="2"/>
      <c r="G574" s="2"/>
    </row>
    <row r="575" spans="5:7">
      <c r="E575" s="2"/>
      <c r="G575" s="2"/>
    </row>
    <row r="576" spans="5:7">
      <c r="E576" s="2"/>
      <c r="G576" s="2"/>
    </row>
    <row r="577" spans="5:7">
      <c r="E577" s="2"/>
      <c r="G577" s="2"/>
    </row>
    <row r="578" spans="5:7">
      <c r="E578" s="2"/>
      <c r="G578" s="2"/>
    </row>
    <row r="579" spans="5:7">
      <c r="E579" s="2"/>
      <c r="G579" s="2"/>
    </row>
    <row r="580" spans="5:7">
      <c r="E580" s="2"/>
      <c r="G580" s="2"/>
    </row>
    <row r="581" spans="5:7">
      <c r="E581" s="2"/>
      <c r="G581" s="2"/>
    </row>
    <row r="582" spans="5:7">
      <c r="E582" s="2"/>
      <c r="G582" s="2"/>
    </row>
    <row r="583" spans="5:7">
      <c r="E583" s="2"/>
      <c r="G583" s="2"/>
    </row>
    <row r="584" spans="5:7">
      <c r="E584" s="2"/>
      <c r="G584" s="2"/>
    </row>
    <row r="585" spans="5:7">
      <c r="E585" s="2"/>
      <c r="G585" s="2"/>
    </row>
    <row r="586" spans="5:7">
      <c r="E586" s="2"/>
      <c r="G586" s="2"/>
    </row>
    <row r="587" spans="5:7">
      <c r="E587" s="2"/>
      <c r="G587" s="2"/>
    </row>
    <row r="588" spans="5:7">
      <c r="E588" s="2"/>
      <c r="G588" s="2"/>
    </row>
    <row r="589" spans="5:7">
      <c r="E589" s="2"/>
      <c r="G589" s="2"/>
    </row>
    <row r="590" spans="5:7">
      <c r="E590" s="2"/>
      <c r="G590" s="2"/>
    </row>
    <row r="591" spans="5:7">
      <c r="E591" s="2"/>
      <c r="G591" s="2"/>
    </row>
    <row r="592" spans="5:7">
      <c r="E592" s="2"/>
      <c r="G592" s="2"/>
    </row>
    <row r="593" spans="5:7">
      <c r="E593" s="2"/>
      <c r="G593" s="2"/>
    </row>
    <row r="594" spans="5:7">
      <c r="E594" s="2"/>
      <c r="G594" s="2"/>
    </row>
    <row r="595" spans="5:7">
      <c r="E595" s="2"/>
      <c r="G595" s="2"/>
    </row>
    <row r="596" spans="5:7">
      <c r="E596" s="2"/>
      <c r="G596" s="2"/>
    </row>
    <row r="597" spans="5:7">
      <c r="E597" s="2"/>
      <c r="G597" s="2"/>
    </row>
    <row r="598" spans="5:7">
      <c r="E598" s="2"/>
      <c r="G598" s="2"/>
    </row>
    <row r="599" spans="5:7">
      <c r="E599" s="2"/>
      <c r="G599" s="2"/>
    </row>
    <row r="600" spans="5:7">
      <c r="E600" s="2"/>
      <c r="G600" s="2"/>
    </row>
    <row r="601" spans="5:7">
      <c r="E601" s="2"/>
      <c r="G601" s="2"/>
    </row>
    <row r="602" spans="5:7">
      <c r="E602" s="2"/>
      <c r="G602" s="2"/>
    </row>
    <row r="603" spans="5:7">
      <c r="E603" s="2"/>
      <c r="G603" s="2"/>
    </row>
    <row r="604" spans="5:7">
      <c r="E604" s="2"/>
      <c r="G604" s="2"/>
    </row>
    <row r="605" spans="5:7">
      <c r="E605" s="2"/>
      <c r="G605" s="2"/>
    </row>
    <row r="606" spans="5:7">
      <c r="E606" s="2"/>
      <c r="G606" s="2"/>
    </row>
    <row r="607" spans="5:7">
      <c r="E607" s="2"/>
      <c r="G607" s="2"/>
    </row>
    <row r="608" spans="5:7">
      <c r="E608" s="2"/>
      <c r="G608" s="2"/>
    </row>
    <row r="609" spans="5:7">
      <c r="E609" s="2"/>
      <c r="G609" s="2"/>
    </row>
    <row r="610" spans="5:7">
      <c r="E610" s="2"/>
      <c r="G610" s="2"/>
    </row>
    <row r="611" spans="5:7">
      <c r="E611" s="2"/>
      <c r="G611" s="2"/>
    </row>
    <row r="612" spans="5:7">
      <c r="E612" s="2"/>
      <c r="G612" s="2"/>
    </row>
    <row r="613" spans="5:7">
      <c r="E613" s="2"/>
      <c r="G613" s="2"/>
    </row>
    <row r="614" spans="5:7">
      <c r="E614" s="2"/>
      <c r="G614" s="2"/>
    </row>
    <row r="615" spans="5:7">
      <c r="E615" s="2"/>
      <c r="G615" s="2"/>
    </row>
    <row r="616" spans="5:7">
      <c r="E616" s="2"/>
      <c r="G616" s="2"/>
    </row>
    <row r="617" spans="5:7">
      <c r="E617" s="2"/>
      <c r="G617" s="2"/>
    </row>
    <row r="618" spans="5:7">
      <c r="E618" s="2"/>
      <c r="G618" s="2"/>
    </row>
    <row r="619" spans="5:7">
      <c r="E619" s="2"/>
      <c r="G619" s="2"/>
    </row>
    <row r="620" spans="5:7">
      <c r="E620" s="2"/>
      <c r="G620" s="2"/>
    </row>
    <row r="621" spans="5:7">
      <c r="E621" s="2"/>
      <c r="G621" s="2"/>
    </row>
    <row r="622" spans="5:7">
      <c r="E622" s="2"/>
      <c r="G622" s="2"/>
    </row>
    <row r="623" spans="5:7">
      <c r="E623" s="2"/>
      <c r="G623" s="2"/>
    </row>
    <row r="624" spans="5:7">
      <c r="E624" s="2"/>
      <c r="G624" s="2"/>
    </row>
    <row r="625" spans="5:7">
      <c r="E625" s="2"/>
      <c r="G625" s="2"/>
    </row>
    <row r="626" spans="5:7">
      <c r="E626" s="2"/>
      <c r="G626" s="2"/>
    </row>
    <row r="627" spans="5:7">
      <c r="E627" s="2"/>
      <c r="G627" s="2"/>
    </row>
    <row r="628" spans="5:7">
      <c r="E628" s="2"/>
      <c r="G628" s="2"/>
    </row>
    <row r="629" spans="5:7">
      <c r="E629" s="2"/>
      <c r="G629" s="2"/>
    </row>
    <row r="630" spans="5:7">
      <c r="E630" s="2"/>
      <c r="G630" s="2"/>
    </row>
    <row r="631" spans="5:7">
      <c r="E631" s="2"/>
      <c r="G631" s="2"/>
    </row>
    <row r="632" spans="5:7">
      <c r="E632" s="2"/>
      <c r="G632" s="2"/>
    </row>
    <row r="633" spans="5:7">
      <c r="E633" s="2"/>
      <c r="G633" s="2"/>
    </row>
    <row r="634" spans="5:7">
      <c r="E634" s="2"/>
      <c r="G634" s="2"/>
    </row>
    <row r="635" spans="5:7">
      <c r="E635" s="2"/>
      <c r="G635" s="2"/>
    </row>
    <row r="636" spans="5:7">
      <c r="E636" s="2"/>
      <c r="G636" s="2"/>
    </row>
    <row r="637" spans="5:7">
      <c r="E637" s="2"/>
      <c r="G637" s="2"/>
    </row>
    <row r="638" spans="5:7">
      <c r="E638" s="2"/>
      <c r="G638" s="2"/>
    </row>
    <row r="639" spans="5:7">
      <c r="E639" s="2"/>
      <c r="G639" s="2"/>
    </row>
    <row r="640" spans="5:7">
      <c r="E640" s="2"/>
      <c r="G640" s="2"/>
    </row>
    <row r="641" spans="5:7">
      <c r="E641" s="2"/>
      <c r="G641" s="2"/>
    </row>
    <row r="642" spans="5:7">
      <c r="E642" s="2"/>
      <c r="G642" s="2"/>
    </row>
    <row r="643" spans="5:7">
      <c r="E643" s="2"/>
      <c r="G643" s="2"/>
    </row>
    <row r="644" spans="5:7">
      <c r="E644" s="2"/>
      <c r="G644" s="2"/>
    </row>
    <row r="645" spans="5:7">
      <c r="E645" s="2"/>
      <c r="G645" s="2"/>
    </row>
    <row r="646" spans="5:7">
      <c r="E646" s="2"/>
      <c r="G646" s="2"/>
    </row>
    <row r="647" spans="5:7">
      <c r="E647" s="2"/>
      <c r="G647" s="2"/>
    </row>
    <row r="648" spans="5:7">
      <c r="E648" s="2"/>
      <c r="G648" s="2"/>
    </row>
    <row r="649" spans="5:7">
      <c r="E649" s="2"/>
      <c r="G649" s="2"/>
    </row>
    <row r="650" spans="5:7">
      <c r="E650" s="2"/>
      <c r="G650" s="2"/>
    </row>
    <row r="651" spans="5:7">
      <c r="E651" s="2"/>
      <c r="G651" s="2"/>
    </row>
    <row r="652" spans="5:7">
      <c r="E652" s="2"/>
      <c r="G652" s="2"/>
    </row>
    <row r="653" spans="5:7">
      <c r="E653" s="2"/>
      <c r="G653" s="2"/>
    </row>
    <row r="654" spans="5:7">
      <c r="E654" s="2"/>
      <c r="G654" s="2"/>
    </row>
    <row r="655" spans="5:7">
      <c r="E655" s="2"/>
      <c r="G655" s="2"/>
    </row>
    <row r="656" spans="5:7">
      <c r="E656" s="2"/>
      <c r="G656" s="2"/>
    </row>
    <row r="657" spans="5:7">
      <c r="E657" s="2"/>
      <c r="G657" s="2"/>
    </row>
    <row r="658" spans="5:7">
      <c r="E658" s="2"/>
      <c r="G658" s="2"/>
    </row>
    <row r="659" spans="5:7">
      <c r="E659" s="2"/>
      <c r="G659" s="2"/>
    </row>
    <row r="660" spans="5:7">
      <c r="E660" s="2"/>
      <c r="G660" s="2"/>
    </row>
    <row r="661" spans="5:7">
      <c r="E661" s="2"/>
      <c r="G661" s="2"/>
    </row>
    <row r="662" spans="5:7">
      <c r="E662" s="2"/>
      <c r="G662" s="2"/>
    </row>
    <row r="663" spans="5:7">
      <c r="E663" s="2"/>
      <c r="G663" s="2"/>
    </row>
    <row r="664" spans="5:7">
      <c r="E664" s="2"/>
      <c r="G664" s="2"/>
    </row>
    <row r="665" spans="5:7">
      <c r="E665" s="2"/>
      <c r="G665" s="2"/>
    </row>
    <row r="666" spans="5:7">
      <c r="E666" s="2"/>
      <c r="G666" s="2"/>
    </row>
    <row r="667" spans="5:7">
      <c r="E667" s="2"/>
      <c r="G667" s="2"/>
    </row>
    <row r="668" spans="5:7">
      <c r="E668" s="2"/>
      <c r="G668" s="2"/>
    </row>
    <row r="669" spans="5:7">
      <c r="E669" s="2"/>
      <c r="G669" s="2"/>
    </row>
    <row r="670" spans="5:7">
      <c r="E670" s="2"/>
      <c r="G670" s="2"/>
    </row>
    <row r="671" spans="5:7">
      <c r="E671" s="2"/>
      <c r="G671" s="2"/>
    </row>
    <row r="672" spans="5:7">
      <c r="E672" s="2"/>
      <c r="G672" s="2"/>
    </row>
    <row r="673" spans="5:7">
      <c r="E673" s="2"/>
      <c r="G673" s="2"/>
    </row>
    <row r="674" spans="5:7">
      <c r="E674" s="2"/>
      <c r="G674" s="2"/>
    </row>
    <row r="675" spans="5:7">
      <c r="E675" s="2"/>
      <c r="G675" s="2"/>
    </row>
    <row r="676" spans="5:7">
      <c r="E676" s="2"/>
      <c r="G676" s="2"/>
    </row>
    <row r="677" spans="5:7">
      <c r="E677" s="2"/>
      <c r="G677" s="2"/>
    </row>
    <row r="678" spans="5:7">
      <c r="E678" s="2"/>
      <c r="G678" s="2"/>
    </row>
    <row r="679" spans="5:7">
      <c r="E679" s="2"/>
      <c r="G679" s="2"/>
    </row>
    <row r="680" spans="5:7">
      <c r="E680" s="2"/>
      <c r="G680" s="2"/>
    </row>
    <row r="681" spans="5:7">
      <c r="E681" s="2"/>
      <c r="G681" s="2"/>
    </row>
    <row r="682" spans="5:7">
      <c r="E682" s="2"/>
      <c r="G682" s="2"/>
    </row>
    <row r="683" spans="5:7">
      <c r="E683" s="2"/>
      <c r="G683" s="2"/>
    </row>
    <row r="684" spans="5:7">
      <c r="E684" s="2"/>
      <c r="G684" s="2"/>
    </row>
    <row r="685" spans="5:7">
      <c r="E685" s="2"/>
      <c r="G685" s="2"/>
    </row>
    <row r="686" spans="5:7">
      <c r="E686" s="2"/>
      <c r="G686" s="2"/>
    </row>
    <row r="687" spans="5:7">
      <c r="E687" s="2"/>
      <c r="G687" s="2"/>
    </row>
    <row r="688" spans="5:7">
      <c r="E688" s="2"/>
      <c r="G688" s="2"/>
    </row>
    <row r="689" spans="5:7">
      <c r="E689" s="2"/>
      <c r="G689" s="2"/>
    </row>
    <row r="690" spans="5:7">
      <c r="E690" s="2"/>
      <c r="G690" s="2"/>
    </row>
    <row r="691" spans="5:7">
      <c r="E691" s="2"/>
      <c r="G691" s="2"/>
    </row>
    <row r="692" spans="5:7">
      <c r="E692" s="2"/>
      <c r="G692" s="2"/>
    </row>
    <row r="693" spans="5:7">
      <c r="E693" s="2"/>
      <c r="G693" s="2"/>
    </row>
    <row r="694" spans="5:7">
      <c r="E694" s="2"/>
      <c r="G694" s="2"/>
    </row>
    <row r="695" spans="5:7">
      <c r="E695" s="2"/>
      <c r="G695" s="2"/>
    </row>
    <row r="696" spans="5:7">
      <c r="E696" s="2"/>
      <c r="G696" s="2"/>
    </row>
    <row r="697" spans="5:7">
      <c r="E697" s="2"/>
      <c r="G697" s="2"/>
    </row>
    <row r="698" spans="5:7">
      <c r="E698" s="2"/>
      <c r="G698" s="2"/>
    </row>
    <row r="699" spans="5:7">
      <c r="E699" s="2"/>
      <c r="G699" s="2"/>
    </row>
    <row r="700" spans="5:7">
      <c r="E700" s="2"/>
      <c r="G700" s="2"/>
    </row>
    <row r="701" spans="5:7">
      <c r="E701" s="2"/>
      <c r="G701" s="2"/>
    </row>
    <row r="702" spans="5:7">
      <c r="E702" s="2"/>
      <c r="G702" s="2"/>
    </row>
    <row r="703" spans="5:7">
      <c r="E703" s="2"/>
      <c r="G703" s="2"/>
    </row>
    <row r="704" spans="5:7">
      <c r="E704" s="2"/>
      <c r="G704" s="2"/>
    </row>
    <row r="705" spans="5:7">
      <c r="E705" s="2"/>
      <c r="G705" s="2"/>
    </row>
    <row r="706" spans="5:7">
      <c r="E706" s="2"/>
      <c r="G706" s="2"/>
    </row>
    <row r="707" spans="5:7">
      <c r="E707" s="2"/>
      <c r="G707" s="2"/>
    </row>
    <row r="708" spans="5:7">
      <c r="E708" s="2"/>
      <c r="G708" s="2"/>
    </row>
    <row r="709" spans="5:7">
      <c r="E709" s="2"/>
      <c r="G709" s="2"/>
    </row>
    <row r="710" spans="5:7">
      <c r="E710" s="2"/>
      <c r="G710" s="2"/>
    </row>
    <row r="711" spans="5:7">
      <c r="E711" s="2"/>
      <c r="G711" s="2"/>
    </row>
    <row r="712" spans="5:7">
      <c r="E712" s="2"/>
      <c r="G712" s="2"/>
    </row>
    <row r="713" spans="5:7">
      <c r="E713" s="2"/>
      <c r="G713" s="2"/>
    </row>
    <row r="714" spans="5:7">
      <c r="E714" s="2"/>
      <c r="G714" s="2"/>
    </row>
    <row r="715" spans="5:7">
      <c r="E715" s="2"/>
      <c r="G715" s="2"/>
    </row>
    <row r="716" spans="5:7">
      <c r="E716" s="2"/>
      <c r="G716" s="2"/>
    </row>
    <row r="717" spans="5:7">
      <c r="E717" s="2"/>
      <c r="G717" s="2"/>
    </row>
    <row r="718" spans="5:7">
      <c r="E718" s="2"/>
      <c r="G718" s="2"/>
    </row>
    <row r="719" spans="5:7">
      <c r="E719" s="2"/>
      <c r="G719" s="2"/>
    </row>
    <row r="720" spans="5:7">
      <c r="E720" s="2"/>
      <c r="G720" s="2"/>
    </row>
    <row r="721" spans="5:7">
      <c r="E721" s="2"/>
      <c r="G721" s="2"/>
    </row>
    <row r="722" spans="5:7">
      <c r="E722" s="2"/>
      <c r="G722" s="2"/>
    </row>
    <row r="723" spans="5:7">
      <c r="E723" s="2"/>
      <c r="G723" s="2"/>
    </row>
    <row r="724" spans="5:7">
      <c r="E724" s="2"/>
      <c r="G724" s="2"/>
    </row>
    <row r="725" spans="5:7">
      <c r="E725" s="2"/>
      <c r="G725" s="2"/>
    </row>
    <row r="726" spans="5:7">
      <c r="E726" s="2"/>
      <c r="G726" s="2"/>
    </row>
    <row r="727" spans="5:7">
      <c r="E727" s="2"/>
      <c r="G727" s="2"/>
    </row>
    <row r="728" spans="5:7">
      <c r="E728" s="2"/>
      <c r="G728" s="2"/>
    </row>
    <row r="729" spans="5:7">
      <c r="E729" s="2"/>
      <c r="G729" s="2"/>
    </row>
    <row r="730" spans="5:7">
      <c r="E730" s="2"/>
      <c r="G730" s="2"/>
    </row>
    <row r="731" spans="5:7">
      <c r="E731" s="2"/>
      <c r="G731" s="2"/>
    </row>
    <row r="732" spans="5:7">
      <c r="E732" s="2"/>
      <c r="G732" s="2"/>
    </row>
    <row r="733" spans="5:7">
      <c r="E733" s="2"/>
      <c r="G733" s="2"/>
    </row>
    <row r="734" spans="5:7">
      <c r="E734" s="2"/>
      <c r="G734" s="2"/>
    </row>
    <row r="735" spans="5:7">
      <c r="E735" s="2"/>
      <c r="G735" s="2"/>
    </row>
    <row r="736" spans="5:7">
      <c r="E736" s="2"/>
      <c r="G736" s="2"/>
    </row>
    <row r="737" spans="5:7">
      <c r="E737" s="2"/>
      <c r="G737" s="2"/>
    </row>
    <row r="738" spans="5:7">
      <c r="E738" s="2"/>
      <c r="G738" s="2"/>
    </row>
    <row r="739" spans="5:7">
      <c r="E739" s="2"/>
      <c r="G739" s="2"/>
    </row>
    <row r="740" spans="5:7">
      <c r="E740" s="2"/>
      <c r="G740" s="2"/>
    </row>
    <row r="741" spans="5:7">
      <c r="E741" s="2"/>
      <c r="G741" s="2"/>
    </row>
    <row r="742" spans="5:7">
      <c r="E742" s="2"/>
      <c r="G742" s="2"/>
    </row>
    <row r="743" spans="5:7">
      <c r="E743" s="2"/>
      <c r="G743" s="2"/>
    </row>
    <row r="744" spans="5:7">
      <c r="E744" s="2"/>
      <c r="G744" s="2"/>
    </row>
    <row r="745" spans="5:7">
      <c r="E745" s="2"/>
      <c r="G745" s="2"/>
    </row>
    <row r="746" spans="5:7">
      <c r="E746" s="2"/>
      <c r="G746" s="2"/>
    </row>
    <row r="747" spans="5:7">
      <c r="E747" s="2"/>
      <c r="G747" s="2"/>
    </row>
    <row r="748" spans="5:7">
      <c r="E748" s="2"/>
      <c r="G748" s="2"/>
    </row>
    <row r="749" spans="5:7">
      <c r="E749" s="2"/>
      <c r="G749" s="2"/>
    </row>
    <row r="750" spans="5:7">
      <c r="E750" s="2"/>
      <c r="G750" s="2"/>
    </row>
    <row r="751" spans="5:7">
      <c r="E751" s="2"/>
      <c r="G751" s="2"/>
    </row>
    <row r="752" spans="5:7">
      <c r="E752" s="2"/>
      <c r="G752" s="2"/>
    </row>
    <row r="753" spans="5:7">
      <c r="E753" s="2"/>
      <c r="G753" s="2"/>
    </row>
    <row r="754" spans="5:7">
      <c r="E754" s="2"/>
      <c r="G754" s="2"/>
    </row>
    <row r="755" spans="5:7">
      <c r="E755" s="2"/>
      <c r="G755" s="2"/>
    </row>
    <row r="756" spans="5:7">
      <c r="E756" s="2"/>
      <c r="G756" s="2"/>
    </row>
    <row r="757" spans="5:7">
      <c r="E757" s="2"/>
      <c r="G757" s="2"/>
    </row>
    <row r="758" spans="5:7">
      <c r="E758" s="2"/>
      <c r="G758" s="2"/>
    </row>
    <row r="759" spans="5:7">
      <c r="E759" s="2"/>
      <c r="G759" s="2"/>
    </row>
    <row r="760" spans="5:7">
      <c r="E760" s="2"/>
      <c r="G760" s="2"/>
    </row>
    <row r="761" spans="5:7">
      <c r="E761" s="2"/>
      <c r="G761" s="2"/>
    </row>
    <row r="762" spans="5:7">
      <c r="E762" s="2"/>
      <c r="G762" s="2"/>
    </row>
    <row r="763" spans="5:7">
      <c r="E763" s="2"/>
      <c r="G763" s="2"/>
    </row>
    <row r="764" spans="5:7">
      <c r="E764" s="2"/>
      <c r="G764" s="2"/>
    </row>
    <row r="765" spans="5:7">
      <c r="E765" s="2"/>
      <c r="G765" s="2"/>
    </row>
    <row r="766" spans="5:7">
      <c r="E766" s="2"/>
      <c r="G766" s="2"/>
    </row>
    <row r="767" spans="5:7">
      <c r="E767" s="2"/>
      <c r="G767" s="2"/>
    </row>
    <row r="768" spans="5:7">
      <c r="E768" s="2"/>
      <c r="G768" s="2"/>
    </row>
    <row r="769" spans="5:7">
      <c r="E769" s="2"/>
      <c r="G769" s="2"/>
    </row>
    <row r="770" spans="5:7">
      <c r="E770" s="2"/>
      <c r="G770" s="2"/>
    </row>
    <row r="771" spans="5:7">
      <c r="E771" s="2"/>
      <c r="G771" s="2"/>
    </row>
    <row r="772" spans="5:7">
      <c r="E772" s="2"/>
      <c r="G772" s="2"/>
    </row>
    <row r="773" spans="5:7">
      <c r="E773" s="2"/>
      <c r="G773" s="2"/>
    </row>
    <row r="774" spans="5:7">
      <c r="E774" s="2"/>
      <c r="G774" s="2"/>
    </row>
    <row r="775" spans="5:7">
      <c r="E775" s="2"/>
      <c r="G775" s="2"/>
    </row>
    <row r="776" spans="5:7">
      <c r="E776" s="2"/>
      <c r="G776" s="2"/>
    </row>
    <row r="777" spans="5:7">
      <c r="E777" s="2"/>
      <c r="G777" s="2"/>
    </row>
    <row r="778" spans="5:7">
      <c r="E778" s="2"/>
      <c r="G778" s="2"/>
    </row>
    <row r="779" spans="5:7">
      <c r="E779" s="2"/>
      <c r="G779" s="2"/>
    </row>
    <row r="780" spans="5:7">
      <c r="E780" s="2"/>
      <c r="G780" s="2"/>
    </row>
    <row r="781" spans="5:7">
      <c r="E781" s="2"/>
      <c r="G781" s="2"/>
    </row>
    <row r="782" spans="5:7">
      <c r="E782" s="2"/>
      <c r="G782" s="2"/>
    </row>
    <row r="783" spans="5:7">
      <c r="E783" s="2"/>
      <c r="G783" s="2"/>
    </row>
    <row r="784" spans="5:7">
      <c r="E784" s="2"/>
      <c r="G784" s="2"/>
    </row>
    <row r="785" spans="5:7">
      <c r="E785" s="2"/>
      <c r="G785" s="2"/>
    </row>
    <row r="786" spans="5:7">
      <c r="E786" s="2"/>
      <c r="G786" s="2"/>
    </row>
    <row r="787" spans="5:7">
      <c r="E787" s="2"/>
      <c r="G787" s="2"/>
    </row>
    <row r="788" spans="5:7">
      <c r="E788" s="2"/>
      <c r="G788" s="2"/>
    </row>
    <row r="789" spans="5:7">
      <c r="E789" s="2"/>
      <c r="G789" s="2"/>
    </row>
    <row r="790" spans="5:7">
      <c r="E790" s="2"/>
      <c r="G790" s="2"/>
    </row>
    <row r="791" spans="5:7">
      <c r="E791" s="2"/>
      <c r="G791" s="2"/>
    </row>
    <row r="792" spans="5:7">
      <c r="E792" s="2"/>
      <c r="G792" s="2"/>
    </row>
    <row r="793" spans="5:7">
      <c r="E793" s="2"/>
      <c r="G793" s="2"/>
    </row>
    <row r="794" spans="5:7">
      <c r="E794" s="2"/>
      <c r="G794" s="2"/>
    </row>
    <row r="795" spans="5:7">
      <c r="E795" s="2"/>
      <c r="G795" s="2"/>
    </row>
    <row r="796" spans="5:7">
      <c r="E796" s="2"/>
      <c r="G796" s="2"/>
    </row>
    <row r="797" spans="5:7">
      <c r="E797" s="2"/>
      <c r="G797" s="2"/>
    </row>
    <row r="798" spans="5:7">
      <c r="E798" s="2"/>
      <c r="G798" s="2"/>
    </row>
    <row r="799" spans="5:7">
      <c r="E799" s="2"/>
      <c r="G799" s="2"/>
    </row>
    <row r="800" spans="5:7">
      <c r="E800" s="2"/>
      <c r="G800" s="2"/>
    </row>
    <row r="801" spans="5:7">
      <c r="E801" s="2"/>
      <c r="G801" s="2"/>
    </row>
    <row r="802" spans="5:7">
      <c r="E802" s="2"/>
      <c r="G802" s="2"/>
    </row>
    <row r="803" spans="5:7">
      <c r="E803" s="2"/>
      <c r="G803" s="2"/>
    </row>
    <row r="804" spans="5:7">
      <c r="E804" s="2"/>
      <c r="G804" s="2"/>
    </row>
    <row r="805" spans="5:7">
      <c r="E805" s="2"/>
      <c r="G805" s="2"/>
    </row>
    <row r="806" spans="5:7">
      <c r="E806" s="2"/>
      <c r="G806" s="2"/>
    </row>
    <row r="807" spans="5:7">
      <c r="E807" s="2"/>
      <c r="G807" s="2"/>
    </row>
    <row r="808" spans="5:7">
      <c r="E808" s="2"/>
      <c r="G808" s="2"/>
    </row>
    <row r="809" spans="5:7">
      <c r="E809" s="2"/>
      <c r="G809" s="2"/>
    </row>
    <row r="810" spans="5:7">
      <c r="E810" s="2"/>
      <c r="G810" s="2"/>
    </row>
    <row r="811" spans="5:7">
      <c r="E811" s="2"/>
      <c r="G811" s="2"/>
    </row>
    <row r="812" spans="5:7">
      <c r="E812" s="2"/>
      <c r="G812" s="2"/>
    </row>
    <row r="813" spans="5:7">
      <c r="E813" s="2"/>
      <c r="G813" s="2"/>
    </row>
    <row r="814" spans="5:7">
      <c r="E814" s="2"/>
      <c r="G814" s="2"/>
    </row>
    <row r="815" spans="5:7">
      <c r="E815" s="2"/>
      <c r="G815" s="2"/>
    </row>
    <row r="816" spans="5:7">
      <c r="E816" s="2"/>
      <c r="G816" s="2"/>
    </row>
    <row r="817" spans="5:7">
      <c r="E817" s="2"/>
      <c r="G817" s="2"/>
    </row>
    <row r="818" spans="5:7">
      <c r="E818" s="2"/>
      <c r="G818" s="2"/>
    </row>
    <row r="819" spans="5:7">
      <c r="E819" s="2"/>
      <c r="G819" s="2"/>
    </row>
    <row r="820" spans="5:7">
      <c r="E820" s="2"/>
      <c r="G820" s="2"/>
    </row>
    <row r="821" spans="5:7">
      <c r="E821" s="2"/>
      <c r="G821" s="2"/>
    </row>
    <row r="822" spans="5:7">
      <c r="E822" s="2"/>
      <c r="G822" s="2"/>
    </row>
    <row r="823" spans="5:7">
      <c r="E823" s="2"/>
      <c r="G823" s="2"/>
    </row>
    <row r="824" spans="5:7">
      <c r="E824" s="2"/>
      <c r="G824" s="2"/>
    </row>
    <row r="825" spans="5:7">
      <c r="E825" s="2"/>
      <c r="G825" s="2"/>
    </row>
    <row r="826" spans="5:7">
      <c r="E826" s="2"/>
      <c r="G826" s="2"/>
    </row>
    <row r="827" spans="5:7">
      <c r="E827" s="2"/>
      <c r="G827" s="2"/>
    </row>
    <row r="828" spans="5:7">
      <c r="E828" s="2"/>
      <c r="G828" s="2"/>
    </row>
    <row r="829" spans="5:7">
      <c r="E829" s="2"/>
      <c r="G829" s="2"/>
    </row>
    <row r="830" spans="5:7">
      <c r="E830" s="2"/>
      <c r="G830" s="2"/>
    </row>
    <row r="831" spans="5:7">
      <c r="E831" s="2"/>
      <c r="G831" s="2"/>
    </row>
    <row r="832" spans="5:7">
      <c r="E832" s="2"/>
      <c r="G832" s="2"/>
    </row>
    <row r="833" spans="5:7">
      <c r="E833" s="2"/>
      <c r="G833" s="2"/>
    </row>
    <row r="834" spans="5:7">
      <c r="E834" s="2"/>
      <c r="G834" s="2"/>
    </row>
    <row r="835" spans="5:7">
      <c r="E835" s="2"/>
      <c r="G835" s="2"/>
    </row>
    <row r="836" spans="5:7">
      <c r="E836" s="2"/>
      <c r="G836" s="2"/>
    </row>
    <row r="837" spans="5:7">
      <c r="E837" s="2"/>
      <c r="G837" s="2"/>
    </row>
    <row r="838" spans="5:7">
      <c r="E838" s="2"/>
      <c r="G838" s="2"/>
    </row>
    <row r="839" spans="5:7">
      <c r="E839" s="2"/>
      <c r="G839" s="2"/>
    </row>
    <row r="840" spans="5:7">
      <c r="E840" s="2"/>
      <c r="G840" s="2"/>
    </row>
    <row r="841" spans="5:7">
      <c r="E841" s="2"/>
      <c r="G841" s="2"/>
    </row>
    <row r="842" spans="5:7">
      <c r="E842" s="2"/>
      <c r="G842" s="2"/>
    </row>
    <row r="843" spans="5:7">
      <c r="E843" s="2"/>
      <c r="G843" s="2"/>
    </row>
    <row r="844" spans="5:7">
      <c r="E844" s="2"/>
      <c r="G844" s="2"/>
    </row>
    <row r="845" spans="5:7">
      <c r="E845" s="2"/>
      <c r="G845" s="2"/>
    </row>
    <row r="846" spans="5:7">
      <c r="E846" s="2"/>
      <c r="G846" s="2"/>
    </row>
    <row r="847" spans="5:7">
      <c r="E847" s="2"/>
      <c r="G847" s="2"/>
    </row>
    <row r="848" spans="5:7">
      <c r="E848" s="2"/>
      <c r="G848" s="2"/>
    </row>
    <row r="849" spans="5:7">
      <c r="E849" s="2"/>
      <c r="G849" s="2"/>
    </row>
    <row r="850" spans="5:7">
      <c r="E850" s="2"/>
      <c r="G850" s="2"/>
    </row>
    <row r="851" spans="5:7">
      <c r="E851" s="2"/>
      <c r="G851" s="2"/>
    </row>
    <row r="852" spans="5:7">
      <c r="E852" s="2"/>
      <c r="G852" s="2"/>
    </row>
    <row r="853" spans="5:7">
      <c r="E853" s="2"/>
      <c r="G853" s="2"/>
    </row>
    <row r="854" spans="5:7">
      <c r="E854" s="2"/>
      <c r="G854" s="2"/>
    </row>
    <row r="855" spans="5:7">
      <c r="E855" s="2"/>
      <c r="G855" s="2"/>
    </row>
    <row r="856" spans="5:7">
      <c r="E856" s="2"/>
      <c r="G856" s="2"/>
    </row>
    <row r="857" spans="5:7">
      <c r="E857" s="2"/>
      <c r="G857" s="2"/>
    </row>
    <row r="858" spans="5:7">
      <c r="E858" s="2"/>
      <c r="G858" s="2"/>
    </row>
    <row r="859" spans="5:7">
      <c r="E859" s="2"/>
      <c r="G859" s="2"/>
    </row>
    <row r="860" spans="5:7">
      <c r="E860" s="2"/>
      <c r="G860" s="2"/>
    </row>
    <row r="861" spans="5:7">
      <c r="E861" s="2"/>
      <c r="G861" s="2"/>
    </row>
    <row r="862" spans="5:7">
      <c r="E862" s="2"/>
      <c r="G862" s="2"/>
    </row>
    <row r="863" spans="5:7">
      <c r="E863" s="2"/>
      <c r="G863" s="2"/>
    </row>
    <row r="864" spans="5:7">
      <c r="E864" s="2"/>
      <c r="G864" s="2"/>
    </row>
    <row r="865" spans="5:7">
      <c r="E865" s="2"/>
      <c r="G865" s="2"/>
    </row>
    <row r="866" spans="5:7">
      <c r="E866" s="2"/>
      <c r="G866" s="2"/>
    </row>
    <row r="867" spans="5:7">
      <c r="E867" s="2"/>
      <c r="G867" s="2"/>
    </row>
    <row r="868" spans="5:7">
      <c r="E868" s="2"/>
      <c r="G868" s="2"/>
    </row>
    <row r="869" spans="5:7">
      <c r="E869" s="2"/>
      <c r="G869" s="2"/>
    </row>
    <row r="870" spans="5:7">
      <c r="E870" s="2"/>
      <c r="G870" s="2"/>
    </row>
    <row r="871" spans="5:7">
      <c r="E871" s="2"/>
      <c r="G871" s="2"/>
    </row>
    <row r="872" spans="5:7">
      <c r="E872" s="2"/>
      <c r="G872" s="2"/>
    </row>
    <row r="873" spans="5:7">
      <c r="E873" s="2"/>
      <c r="G873" s="2"/>
    </row>
    <row r="874" spans="5:7">
      <c r="E874" s="2"/>
      <c r="G874" s="2"/>
    </row>
    <row r="875" spans="5:7">
      <c r="E875" s="2"/>
      <c r="G875" s="2"/>
    </row>
    <row r="876" spans="5:7">
      <c r="E876" s="2"/>
      <c r="G876" s="2"/>
    </row>
    <row r="877" spans="5:7">
      <c r="E877" s="2"/>
      <c r="G877" s="2"/>
    </row>
    <row r="878" spans="5:7">
      <c r="E878" s="2"/>
      <c r="G878" s="2"/>
    </row>
    <row r="879" spans="5:7">
      <c r="E879" s="2"/>
      <c r="G879" s="2"/>
    </row>
    <row r="880" spans="5:7">
      <c r="E880" s="2"/>
      <c r="G880" s="2"/>
    </row>
    <row r="881" spans="5:7">
      <c r="E881" s="2"/>
      <c r="G881" s="2"/>
    </row>
    <row r="882" spans="5:7">
      <c r="E882" s="2"/>
      <c r="G882" s="2"/>
    </row>
    <row r="883" spans="5:7">
      <c r="E883" s="2"/>
      <c r="G883" s="2"/>
    </row>
    <row r="884" spans="5:7">
      <c r="E884" s="2"/>
      <c r="G884" s="2"/>
    </row>
    <row r="885" spans="5:7">
      <c r="E885" s="2"/>
      <c r="G885" s="2"/>
    </row>
    <row r="886" spans="5:7">
      <c r="E886" s="2"/>
      <c r="G886" s="2"/>
    </row>
    <row r="887" spans="5:7">
      <c r="E887" s="2"/>
      <c r="G887" s="2"/>
    </row>
    <row r="888" spans="5:7">
      <c r="E888" s="2"/>
      <c r="G888" s="2"/>
    </row>
    <row r="889" spans="5:7">
      <c r="E889" s="2"/>
      <c r="G889" s="2"/>
    </row>
    <row r="890" spans="5:7">
      <c r="E890" s="2"/>
      <c r="G890" s="2"/>
    </row>
    <row r="891" spans="5:7">
      <c r="E891" s="2"/>
      <c r="G891" s="2"/>
    </row>
    <row r="892" spans="5:7">
      <c r="E892" s="2"/>
      <c r="G892" s="2"/>
    </row>
    <row r="893" spans="5:7">
      <c r="E893" s="2"/>
      <c r="G893" s="2"/>
    </row>
    <row r="894" spans="5:7">
      <c r="E894" s="2"/>
      <c r="G894" s="2"/>
    </row>
    <row r="895" spans="5:7">
      <c r="E895" s="2"/>
      <c r="G895" s="2"/>
    </row>
    <row r="896" spans="5:7">
      <c r="E896" s="2"/>
      <c r="G896" s="2"/>
    </row>
    <row r="897" spans="5:7">
      <c r="E897" s="2"/>
      <c r="G897" s="2"/>
    </row>
    <row r="898" spans="5:7">
      <c r="E898" s="2"/>
      <c r="G898" s="2"/>
    </row>
    <row r="899" spans="5:7">
      <c r="E899" s="2"/>
      <c r="G899" s="2"/>
    </row>
    <row r="900" spans="5:7">
      <c r="E900" s="2"/>
      <c r="G900" s="2"/>
    </row>
    <row r="901" spans="5:7">
      <c r="E901" s="2"/>
      <c r="G901" s="2"/>
    </row>
    <row r="902" spans="5:7">
      <c r="E902" s="2"/>
      <c r="G902" s="2"/>
    </row>
    <row r="903" spans="5:7">
      <c r="E903" s="2"/>
      <c r="G903" s="2"/>
    </row>
    <row r="904" spans="5:7">
      <c r="E904" s="2"/>
      <c r="G904" s="2"/>
    </row>
    <row r="905" spans="5:7">
      <c r="E905" s="2"/>
      <c r="G905" s="2"/>
    </row>
    <row r="906" spans="5:7">
      <c r="E906" s="2"/>
      <c r="G906" s="2"/>
    </row>
    <row r="907" spans="5:7">
      <c r="E907" s="2"/>
      <c r="G907" s="2"/>
    </row>
    <row r="908" spans="5:7">
      <c r="E908" s="2"/>
      <c r="G908" s="2"/>
    </row>
    <row r="909" spans="5:7">
      <c r="E909" s="2"/>
      <c r="G909" s="2"/>
    </row>
    <row r="910" spans="5:7">
      <c r="E910" s="2"/>
      <c r="G910" s="2"/>
    </row>
    <row r="911" spans="5:7">
      <c r="E911" s="2"/>
      <c r="G911" s="2"/>
    </row>
    <row r="912" spans="5:7">
      <c r="E912" s="2"/>
      <c r="G912" s="2"/>
    </row>
    <row r="913" spans="5:7">
      <c r="E913" s="2"/>
      <c r="G913" s="2"/>
    </row>
    <row r="914" spans="5:7">
      <c r="E914" s="2"/>
      <c r="G914" s="2"/>
    </row>
    <row r="915" spans="5:7">
      <c r="E915" s="2"/>
      <c r="G915" s="2"/>
    </row>
    <row r="916" spans="5:7">
      <c r="E916" s="2"/>
      <c r="G916" s="2"/>
    </row>
    <row r="917" spans="5:7">
      <c r="E917" s="2"/>
      <c r="G917" s="2"/>
    </row>
    <row r="918" spans="5:7">
      <c r="E918" s="2"/>
      <c r="G918" s="2"/>
    </row>
    <row r="919" spans="5:7">
      <c r="E919" s="2"/>
      <c r="G919" s="2"/>
    </row>
    <row r="920" spans="5:7">
      <c r="E920" s="2"/>
      <c r="G920" s="2"/>
    </row>
    <row r="921" spans="5:7">
      <c r="E921" s="2"/>
      <c r="G921" s="2"/>
    </row>
    <row r="922" spans="5:7">
      <c r="E922" s="2"/>
      <c r="G922" s="2"/>
    </row>
    <row r="923" spans="5:7">
      <c r="E923" s="2"/>
      <c r="G923" s="2"/>
    </row>
    <row r="924" spans="5:7">
      <c r="E924" s="2"/>
      <c r="G924" s="2"/>
    </row>
    <row r="925" spans="5:7">
      <c r="E925" s="2"/>
      <c r="G925" s="2"/>
    </row>
    <row r="926" spans="5:7">
      <c r="E926" s="2"/>
      <c r="G926" s="2"/>
    </row>
    <row r="927" spans="5:7">
      <c r="E927" s="2"/>
      <c r="G927" s="2"/>
    </row>
    <row r="928" spans="5:7">
      <c r="E928" s="2"/>
      <c r="G928" s="2"/>
    </row>
    <row r="929" spans="5:7">
      <c r="E929" s="2"/>
      <c r="G929" s="2"/>
    </row>
    <row r="930" spans="5:7">
      <c r="E930" s="2"/>
      <c r="G930" s="2"/>
    </row>
    <row r="931" spans="5:7">
      <c r="E931" s="2"/>
      <c r="G931" s="2"/>
    </row>
    <row r="932" spans="5:7">
      <c r="E932" s="2"/>
      <c r="G932" s="2"/>
    </row>
    <row r="933" spans="5:7">
      <c r="E933" s="2"/>
      <c r="G933" s="2"/>
    </row>
    <row r="934" spans="5:7">
      <c r="E934" s="2"/>
      <c r="G934" s="2"/>
    </row>
    <row r="935" spans="5:7">
      <c r="E935" s="2"/>
      <c r="G935" s="2"/>
    </row>
    <row r="936" spans="5:7">
      <c r="E936" s="2"/>
      <c r="G936" s="2"/>
    </row>
    <row r="937" spans="5:7">
      <c r="E937" s="2"/>
      <c r="G937" s="2"/>
    </row>
    <row r="938" spans="5:7">
      <c r="E938" s="2"/>
      <c r="G938" s="2"/>
    </row>
    <row r="939" spans="5:7">
      <c r="E939" s="2"/>
      <c r="G939" s="2"/>
    </row>
    <row r="940" spans="5:7">
      <c r="E940" s="2"/>
      <c r="G940" s="2"/>
    </row>
    <row r="941" spans="5:7">
      <c r="E941" s="2"/>
      <c r="G941" s="2"/>
    </row>
    <row r="942" spans="5:7">
      <c r="E942" s="2"/>
      <c r="G942" s="2"/>
    </row>
    <row r="943" spans="5:7">
      <c r="E943" s="2"/>
      <c r="G943" s="2"/>
    </row>
    <row r="944" spans="5:7">
      <c r="E944" s="2"/>
      <c r="G944" s="2"/>
    </row>
    <row r="945" spans="5:7">
      <c r="E945" s="2"/>
      <c r="G945" s="2"/>
    </row>
    <row r="946" spans="5:7">
      <c r="E946" s="2"/>
      <c r="G946" s="2"/>
    </row>
    <row r="947" spans="5:7">
      <c r="E947" s="2"/>
      <c r="G947" s="2"/>
    </row>
    <row r="948" spans="5:7">
      <c r="E948" s="2"/>
      <c r="G948" s="2"/>
    </row>
    <row r="949" spans="5:7">
      <c r="E949" s="2"/>
      <c r="G949" s="2"/>
    </row>
    <row r="950" spans="5:7">
      <c r="E950" s="2"/>
      <c r="G950" s="2"/>
    </row>
    <row r="951" spans="5:7">
      <c r="E951" s="2"/>
      <c r="G951" s="2"/>
    </row>
    <row r="952" spans="5:7">
      <c r="E952" s="2"/>
      <c r="G952" s="2"/>
    </row>
    <row r="953" spans="5:7">
      <c r="E953" s="2"/>
      <c r="G953" s="2"/>
    </row>
    <row r="954" spans="5:7">
      <c r="E954" s="2"/>
      <c r="G954" s="2"/>
    </row>
    <row r="955" spans="5:7">
      <c r="E955" s="2"/>
      <c r="G955" s="2"/>
    </row>
    <row r="956" spans="5:7">
      <c r="E956" s="2"/>
      <c r="G956" s="2"/>
    </row>
    <row r="957" spans="5:7">
      <c r="E957" s="2"/>
      <c r="G957" s="2"/>
    </row>
    <row r="958" spans="5:7">
      <c r="E958" s="2"/>
      <c r="G958" s="2"/>
    </row>
    <row r="959" spans="5:7">
      <c r="E959" s="2"/>
      <c r="G959" s="2"/>
    </row>
    <row r="960" spans="5:7">
      <c r="E960" s="2"/>
      <c r="G960" s="2"/>
    </row>
    <row r="961" spans="5:7">
      <c r="E961" s="2"/>
      <c r="G961" s="2"/>
    </row>
    <row r="962" spans="5:7">
      <c r="E962" s="2"/>
      <c r="G962" s="2"/>
    </row>
    <row r="963" spans="5:7">
      <c r="E963" s="2"/>
      <c r="G963" s="2"/>
    </row>
    <row r="964" spans="5:7">
      <c r="E964" s="2"/>
      <c r="G964" s="2"/>
    </row>
    <row r="965" spans="5:7">
      <c r="E965" s="2"/>
      <c r="G965" s="2"/>
    </row>
    <row r="966" spans="5:7">
      <c r="E966" s="2"/>
      <c r="G966" s="2"/>
    </row>
    <row r="967" spans="5:7">
      <c r="E967" s="2"/>
      <c r="G967" s="2"/>
    </row>
    <row r="968" spans="5:7">
      <c r="E968" s="2"/>
      <c r="G968" s="2"/>
    </row>
    <row r="969" spans="5:7">
      <c r="E969" s="2"/>
      <c r="G969" s="2"/>
    </row>
    <row r="970" spans="5:7">
      <c r="E970" s="2"/>
      <c r="G970" s="2"/>
    </row>
    <row r="971" spans="5:7">
      <c r="E971" s="2"/>
      <c r="G971" s="2"/>
    </row>
    <row r="972" spans="5:7">
      <c r="E972" s="2"/>
      <c r="G972" s="2"/>
    </row>
    <row r="973" spans="5:7">
      <c r="E973" s="2"/>
      <c r="G973" s="2"/>
    </row>
    <row r="974" spans="5:7">
      <c r="E974" s="2"/>
      <c r="G974" s="2"/>
    </row>
    <row r="975" spans="5:7">
      <c r="E975" s="2"/>
      <c r="G975" s="2"/>
    </row>
    <row r="976" spans="5:7">
      <c r="E976" s="2"/>
      <c r="G976" s="2"/>
    </row>
    <row r="977" spans="5:7">
      <c r="E977" s="2"/>
      <c r="G977" s="2"/>
    </row>
    <row r="978" spans="5:7">
      <c r="E978" s="2"/>
      <c r="G978" s="2"/>
    </row>
    <row r="979" spans="5:7">
      <c r="E979" s="2"/>
      <c r="G979" s="2"/>
    </row>
    <row r="980" spans="5:7">
      <c r="E980" s="2"/>
      <c r="G980" s="2"/>
    </row>
    <row r="981" spans="5:7">
      <c r="E981" s="2"/>
      <c r="G981" s="2"/>
    </row>
    <row r="982" spans="5:7">
      <c r="E982" s="2"/>
      <c r="G982" s="2"/>
    </row>
    <row r="983" spans="5:7">
      <c r="E983" s="2"/>
      <c r="G983" s="2"/>
    </row>
    <row r="984" spans="5:7">
      <c r="E984" s="2"/>
      <c r="G984" s="2"/>
    </row>
    <row r="985" spans="5:7">
      <c r="E985" s="2"/>
      <c r="G985" s="2"/>
    </row>
    <row r="986" spans="5:7">
      <c r="E986" s="2"/>
      <c r="G986" s="2"/>
    </row>
    <row r="987" spans="5:7">
      <c r="E987" s="2"/>
      <c r="G987" s="2"/>
    </row>
    <row r="988" spans="5:7">
      <c r="E988" s="2"/>
      <c r="G988" s="2"/>
    </row>
    <row r="989" spans="5:7">
      <c r="E989" s="2"/>
      <c r="G989" s="2"/>
    </row>
    <row r="990" spans="5:7">
      <c r="E990" s="2"/>
      <c r="G990" s="2"/>
    </row>
    <row r="991" spans="5:7">
      <c r="E991" s="2"/>
      <c r="G991" s="2"/>
    </row>
    <row r="992" spans="5:7">
      <c r="E992" s="2"/>
      <c r="G992" s="2"/>
    </row>
    <row r="993" spans="5:7">
      <c r="E993" s="2"/>
      <c r="G993" s="2"/>
    </row>
    <row r="994" spans="5:7">
      <c r="E994" s="2"/>
      <c r="G994" s="2"/>
    </row>
    <row r="995" spans="5:7">
      <c r="E995" s="2"/>
      <c r="G995" s="2"/>
    </row>
    <row r="996" spans="5:7">
      <c r="E996" s="2"/>
      <c r="G996" s="2"/>
    </row>
    <row r="997" spans="5:7">
      <c r="E997" s="2"/>
      <c r="G997" s="2"/>
    </row>
    <row r="998" spans="5:7">
      <c r="E998" s="2"/>
      <c r="G998" s="2"/>
    </row>
    <row r="999" spans="5:7">
      <c r="E999" s="2"/>
      <c r="G999" s="2"/>
    </row>
    <row r="1000" spans="5:7">
      <c r="E1000" s="2"/>
      <c r="G1000" s="2"/>
    </row>
    <row r="1001" spans="5:7">
      <c r="E1001" s="2"/>
      <c r="G1001" s="2"/>
    </row>
    <row r="1002" spans="5:7">
      <c r="E1002" s="2"/>
      <c r="G1002" s="2"/>
    </row>
    <row r="1003" spans="5:7">
      <c r="E1003" s="2"/>
      <c r="G1003" s="2"/>
    </row>
    <row r="1004" spans="5:7">
      <c r="E1004" s="2"/>
      <c r="G1004" s="2"/>
    </row>
    <row r="1005" spans="5:7">
      <c r="E1005" s="2"/>
      <c r="G1005" s="2"/>
    </row>
    <row r="1006" spans="5:7">
      <c r="E1006" s="2"/>
      <c r="G1006" s="2"/>
    </row>
    <row r="1007" spans="5:7">
      <c r="E1007" s="2"/>
      <c r="G1007" s="2"/>
    </row>
    <row r="1008" spans="5:7">
      <c r="E1008" s="2"/>
      <c r="G1008" s="2"/>
    </row>
    <row r="1009" spans="5:7">
      <c r="E1009" s="2"/>
      <c r="G1009" s="2"/>
    </row>
    <row r="1010" spans="5:7">
      <c r="E1010" s="2"/>
      <c r="G1010" s="2"/>
    </row>
    <row r="1011" spans="5:7">
      <c r="E1011" s="2"/>
      <c r="G1011" s="2"/>
    </row>
    <row r="1012" spans="5:7">
      <c r="E1012" s="2"/>
      <c r="G1012" s="2"/>
    </row>
    <row r="1013" spans="5:7">
      <c r="E1013" s="2"/>
      <c r="G1013" s="2"/>
    </row>
    <row r="1014" spans="5:7">
      <c r="E1014" s="2"/>
      <c r="G1014" s="2"/>
    </row>
    <row r="1015" spans="5:7">
      <c r="E1015" s="2"/>
      <c r="G1015" s="2"/>
    </row>
    <row r="1016" spans="5:7">
      <c r="E1016" s="2"/>
      <c r="G1016" s="2"/>
    </row>
    <row r="1017" spans="5:7">
      <c r="E1017" s="2"/>
      <c r="G1017" s="2"/>
    </row>
    <row r="1018" spans="5:7">
      <c r="E1018" s="2"/>
      <c r="G1018" s="2"/>
    </row>
    <row r="1019" spans="5:7">
      <c r="E1019" s="2"/>
      <c r="G1019" s="2"/>
    </row>
    <row r="1020" spans="5:7">
      <c r="E1020" s="2"/>
      <c r="G1020" s="2"/>
    </row>
    <row r="1021" spans="5:7">
      <c r="E1021" s="2"/>
      <c r="G1021" s="2"/>
    </row>
    <row r="1022" spans="5:7">
      <c r="E1022" s="2"/>
      <c r="G1022" s="2"/>
    </row>
    <row r="1023" spans="5:7">
      <c r="E1023" s="2"/>
      <c r="G1023" s="2"/>
    </row>
    <row r="1024" spans="5:7">
      <c r="E1024" s="2"/>
      <c r="G1024" s="2"/>
    </row>
    <row r="1025" spans="5:7">
      <c r="E1025" s="2"/>
      <c r="G1025" s="2"/>
    </row>
    <row r="1026" spans="5:7">
      <c r="E1026" s="2"/>
      <c r="G1026" s="2"/>
    </row>
    <row r="1027" spans="5:7">
      <c r="E1027" s="2"/>
      <c r="G1027" s="2"/>
    </row>
    <row r="1028" spans="5:7">
      <c r="E1028" s="2"/>
      <c r="G1028" s="2"/>
    </row>
    <row r="1029" spans="5:7">
      <c r="E1029" s="2"/>
      <c r="G1029" s="2"/>
    </row>
    <row r="1030" spans="5:7">
      <c r="E1030" s="2"/>
      <c r="G1030" s="2"/>
    </row>
    <row r="1031" spans="5:7">
      <c r="E1031" s="2"/>
      <c r="G1031" s="2"/>
    </row>
    <row r="1032" spans="5:7">
      <c r="E1032" s="2"/>
      <c r="G1032" s="2"/>
    </row>
    <row r="1033" spans="5:7">
      <c r="E1033" s="2"/>
      <c r="G1033" s="2"/>
    </row>
    <row r="1034" spans="5:7">
      <c r="E1034" s="2"/>
      <c r="G1034" s="2"/>
    </row>
    <row r="1035" spans="5:7">
      <c r="E1035" s="2"/>
      <c r="G1035" s="2"/>
    </row>
    <row r="1036" spans="5:7">
      <c r="E1036" s="2"/>
      <c r="G1036" s="2"/>
    </row>
    <row r="1037" spans="5:7">
      <c r="E1037" s="2"/>
      <c r="G1037" s="2"/>
    </row>
    <row r="1038" spans="5:7">
      <c r="E1038" s="2"/>
      <c r="G1038" s="2"/>
    </row>
    <row r="1039" spans="5:7">
      <c r="E1039" s="2"/>
      <c r="G1039" s="2"/>
    </row>
    <row r="1040" spans="5:7">
      <c r="E1040" s="2"/>
      <c r="G1040" s="2"/>
    </row>
    <row r="1041" spans="5:7">
      <c r="E1041" s="2"/>
      <c r="G1041" s="2"/>
    </row>
    <row r="1042" spans="5:7">
      <c r="E1042" s="2"/>
      <c r="G1042" s="2"/>
    </row>
    <row r="1043" spans="5:7">
      <c r="E1043" s="2"/>
      <c r="G1043" s="2"/>
    </row>
    <row r="1044" spans="5:7">
      <c r="E1044" s="2"/>
      <c r="G1044" s="2"/>
    </row>
    <row r="1045" spans="5:7">
      <c r="E1045" s="2"/>
      <c r="G1045" s="2"/>
    </row>
    <row r="1046" spans="5:7">
      <c r="E1046" s="2"/>
      <c r="G1046" s="2"/>
    </row>
    <row r="1047" spans="5:7">
      <c r="E1047" s="2"/>
      <c r="G1047" s="2"/>
    </row>
    <row r="1048" spans="5:7">
      <c r="E1048" s="2"/>
      <c r="G1048" s="2"/>
    </row>
    <row r="1049" spans="5:7">
      <c r="E1049" s="2"/>
      <c r="G1049" s="2"/>
    </row>
    <row r="1050" spans="5:7">
      <c r="E1050" s="2"/>
      <c r="G1050" s="2"/>
    </row>
    <row r="1051" spans="5:7">
      <c r="E1051" s="2"/>
      <c r="G1051" s="2"/>
    </row>
    <row r="1052" spans="5:7">
      <c r="E1052" s="2"/>
      <c r="G1052" s="2"/>
    </row>
    <row r="1053" spans="5:7">
      <c r="E1053" s="2"/>
      <c r="G1053" s="2"/>
    </row>
    <row r="1054" spans="5:7">
      <c r="E1054" s="2"/>
      <c r="G1054" s="2"/>
    </row>
    <row r="1055" spans="5:7">
      <c r="E1055" s="2"/>
      <c r="G1055" s="2"/>
    </row>
    <row r="1056" spans="5:7">
      <c r="E1056" s="2"/>
      <c r="G1056" s="2"/>
    </row>
    <row r="1057" spans="5:7">
      <c r="E1057" s="2"/>
      <c r="G1057" s="2"/>
    </row>
    <row r="1058" spans="5:7">
      <c r="E1058" s="2"/>
      <c r="G1058" s="2"/>
    </row>
    <row r="1059" spans="5:7">
      <c r="E1059" s="2"/>
      <c r="G1059" s="2"/>
    </row>
    <row r="1060" spans="5:7">
      <c r="E1060" s="2"/>
      <c r="G1060" s="2"/>
    </row>
    <row r="1061" spans="5:7">
      <c r="E1061" s="2"/>
      <c r="G1061" s="2"/>
    </row>
    <row r="1062" spans="5:7">
      <c r="E1062" s="2"/>
      <c r="G1062" s="2"/>
    </row>
    <row r="1063" spans="5:7">
      <c r="E1063" s="2"/>
      <c r="G1063" s="2"/>
    </row>
    <row r="1064" spans="5:7">
      <c r="E1064" s="2"/>
      <c r="G1064" s="2"/>
    </row>
    <row r="1065" spans="5:7">
      <c r="E1065" s="2"/>
      <c r="G1065" s="2"/>
    </row>
    <row r="1066" spans="5:7">
      <c r="E1066" s="2"/>
      <c r="G1066" s="2"/>
    </row>
    <row r="1067" spans="5:7">
      <c r="E1067" s="2"/>
      <c r="G1067" s="2"/>
    </row>
    <row r="1068" spans="5:7">
      <c r="E1068" s="2"/>
      <c r="G1068" s="2"/>
    </row>
    <row r="1069" spans="5:7">
      <c r="E1069" s="2"/>
      <c r="G1069" s="2"/>
    </row>
    <row r="1070" spans="5:7">
      <c r="E1070" s="2"/>
      <c r="G1070" s="2"/>
    </row>
    <row r="1071" spans="5:7">
      <c r="E1071" s="2"/>
      <c r="G1071" s="2"/>
    </row>
    <row r="1072" spans="5:7">
      <c r="E1072" s="2"/>
      <c r="G1072" s="2"/>
    </row>
    <row r="1073" spans="5:7">
      <c r="E1073" s="2"/>
      <c r="G1073" s="2"/>
    </row>
    <row r="1074" spans="5:7">
      <c r="E1074" s="2"/>
      <c r="G1074" s="2"/>
    </row>
    <row r="1075" spans="5:7">
      <c r="E1075" s="2"/>
      <c r="G1075" s="2"/>
    </row>
    <row r="1076" spans="5:7">
      <c r="E1076" s="2"/>
      <c r="G1076" s="2"/>
    </row>
    <row r="1077" spans="5:7">
      <c r="E1077" s="2"/>
      <c r="G1077" s="2"/>
    </row>
    <row r="1078" spans="5:7">
      <c r="E1078" s="2"/>
      <c r="G1078" s="2"/>
    </row>
    <row r="1079" spans="5:7">
      <c r="E1079" s="2"/>
      <c r="G1079" s="2"/>
    </row>
    <row r="1080" spans="5:7">
      <c r="E1080" s="2"/>
      <c r="G1080" s="2"/>
    </row>
    <row r="1081" spans="5:7">
      <c r="E1081" s="2"/>
      <c r="G1081" s="2"/>
    </row>
    <row r="1082" spans="5:7">
      <c r="E1082" s="2"/>
      <c r="G1082" s="2"/>
    </row>
    <row r="1083" spans="5:7">
      <c r="E1083" s="2"/>
      <c r="G1083" s="2"/>
    </row>
    <row r="1084" spans="5:7">
      <c r="E1084" s="2"/>
      <c r="G1084" s="2"/>
    </row>
    <row r="1085" spans="5:7">
      <c r="E1085" s="2"/>
      <c r="G1085" s="2"/>
    </row>
    <row r="1086" spans="5:7">
      <c r="E1086" s="2"/>
      <c r="G1086" s="2"/>
    </row>
    <row r="1087" spans="5:7">
      <c r="E1087" s="2"/>
      <c r="G1087" s="2"/>
    </row>
    <row r="1088" spans="5:7">
      <c r="E1088" s="2"/>
      <c r="G1088" s="2"/>
    </row>
    <row r="1089" spans="5:7">
      <c r="E1089" s="2"/>
      <c r="G1089" s="2"/>
    </row>
    <row r="1090" spans="5:7">
      <c r="E1090" s="2"/>
      <c r="G1090" s="2"/>
    </row>
    <row r="1091" spans="5:7">
      <c r="E1091" s="2"/>
      <c r="G1091" s="2"/>
    </row>
    <row r="1092" spans="5:7">
      <c r="E1092" s="2"/>
      <c r="G1092" s="2"/>
    </row>
    <row r="1093" spans="5:7">
      <c r="E1093" s="2"/>
      <c r="G1093" s="2"/>
    </row>
    <row r="1094" spans="5:7">
      <c r="E1094" s="2"/>
      <c r="G1094" s="2"/>
    </row>
    <row r="1095" spans="5:7">
      <c r="E1095" s="2"/>
      <c r="G1095" s="2"/>
    </row>
    <row r="1096" spans="5:7">
      <c r="E1096" s="2"/>
      <c r="G1096" s="2"/>
    </row>
    <row r="1097" spans="5:7">
      <c r="E1097" s="2"/>
      <c r="G1097" s="2"/>
    </row>
    <row r="1098" spans="5:7">
      <c r="E1098" s="2"/>
      <c r="G1098" s="2"/>
    </row>
    <row r="1099" spans="5:7">
      <c r="E1099" s="2"/>
      <c r="G1099" s="2"/>
    </row>
    <row r="1100" spans="5:7">
      <c r="E1100" s="2"/>
      <c r="G1100" s="2"/>
    </row>
    <row r="1101" spans="5:7">
      <c r="E1101" s="2"/>
      <c r="G1101" s="2"/>
    </row>
    <row r="1102" spans="5:7">
      <c r="E1102" s="2"/>
      <c r="G1102" s="2"/>
    </row>
    <row r="1103" spans="5:7">
      <c r="E1103" s="2"/>
      <c r="G1103" s="2"/>
    </row>
    <row r="1104" spans="5:7">
      <c r="E1104" s="2"/>
      <c r="G1104" s="2"/>
    </row>
    <row r="1105" spans="5:7">
      <c r="E1105" s="2"/>
      <c r="G1105" s="2"/>
    </row>
    <row r="1106" spans="5:7">
      <c r="E1106" s="2"/>
      <c r="G1106" s="2"/>
    </row>
    <row r="1107" spans="5:7">
      <c r="E1107" s="2"/>
      <c r="G1107" s="2"/>
    </row>
    <row r="1108" spans="5:7">
      <c r="E1108" s="2"/>
      <c r="G1108" s="2"/>
    </row>
    <row r="1109" spans="5:7">
      <c r="E1109" s="2"/>
      <c r="G1109" s="2"/>
    </row>
    <row r="1110" spans="5:7">
      <c r="E1110" s="2"/>
      <c r="G1110" s="2"/>
    </row>
    <row r="1111" spans="5:7">
      <c r="E1111" s="2"/>
      <c r="G1111" s="2"/>
    </row>
    <row r="1112" spans="5:7">
      <c r="E1112" s="2"/>
      <c r="G1112" s="2"/>
    </row>
    <row r="1113" spans="5:7">
      <c r="E1113" s="2"/>
      <c r="G1113" s="2"/>
    </row>
    <row r="1114" spans="5:7">
      <c r="E1114" s="2"/>
      <c r="G1114" s="2"/>
    </row>
    <row r="1115" spans="5:7">
      <c r="E1115" s="2"/>
      <c r="G1115" s="2"/>
    </row>
    <row r="1116" spans="5:7">
      <c r="E1116" s="2"/>
      <c r="G1116" s="2"/>
    </row>
    <row r="1117" spans="5:7">
      <c r="E1117" s="2"/>
      <c r="G1117" s="2"/>
    </row>
    <row r="1118" spans="5:7">
      <c r="E1118" s="2"/>
      <c r="G1118" s="2"/>
    </row>
    <row r="1119" spans="5:7">
      <c r="E1119" s="2"/>
      <c r="G1119" s="2"/>
    </row>
    <row r="1120" spans="5:7">
      <c r="E1120" s="2"/>
      <c r="G1120" s="2"/>
    </row>
    <row r="1121" spans="5:7">
      <c r="E1121" s="2"/>
      <c r="G1121" s="2"/>
    </row>
    <row r="1122" spans="5:7">
      <c r="E1122" s="2"/>
      <c r="G1122" s="2"/>
    </row>
    <row r="1123" spans="5:7">
      <c r="E1123" s="2"/>
      <c r="G1123" s="2"/>
    </row>
    <row r="1124" spans="5:7">
      <c r="E1124" s="2"/>
      <c r="G1124" s="2"/>
    </row>
    <row r="1125" spans="5:7">
      <c r="E1125" s="2"/>
      <c r="G1125" s="2"/>
    </row>
    <row r="1126" spans="5:7">
      <c r="E1126" s="2"/>
      <c r="G1126" s="2"/>
    </row>
    <row r="1127" spans="5:7">
      <c r="E1127" s="2"/>
      <c r="G1127" s="2"/>
    </row>
    <row r="1128" spans="5:7">
      <c r="E1128" s="2"/>
      <c r="G1128" s="2"/>
    </row>
    <row r="1129" spans="5:7">
      <c r="E1129" s="2"/>
      <c r="G1129" s="2"/>
    </row>
    <row r="1130" spans="5:7">
      <c r="E1130" s="2"/>
      <c r="G1130" s="2"/>
    </row>
    <row r="1131" spans="5:7">
      <c r="E1131" s="2"/>
      <c r="G1131" s="2"/>
    </row>
    <row r="1132" spans="5:7">
      <c r="E1132" s="2"/>
      <c r="G1132" s="2"/>
    </row>
    <row r="1133" spans="5:7">
      <c r="E1133" s="2"/>
      <c r="G1133" s="2"/>
    </row>
    <row r="1134" spans="5:7">
      <c r="E1134" s="2"/>
      <c r="G1134" s="2"/>
    </row>
    <row r="1135" spans="5:7">
      <c r="E1135" s="2"/>
      <c r="G1135" s="2"/>
    </row>
    <row r="1136" spans="5:7">
      <c r="E1136" s="2"/>
      <c r="G1136" s="2"/>
    </row>
    <row r="1137" spans="5:7">
      <c r="E1137" s="2"/>
      <c r="G1137" s="2"/>
    </row>
    <row r="1138" spans="5:7">
      <c r="E1138" s="2"/>
      <c r="G1138" s="2"/>
    </row>
    <row r="1139" spans="5:7">
      <c r="E1139" s="2"/>
      <c r="G1139" s="2"/>
    </row>
    <row r="1140" spans="5:7">
      <c r="E1140" s="2"/>
      <c r="G1140" s="2"/>
    </row>
    <row r="1141" spans="5:7">
      <c r="E1141" s="2"/>
      <c r="G1141" s="2"/>
    </row>
    <row r="1142" spans="5:7">
      <c r="E1142" s="2"/>
      <c r="G1142" s="2"/>
    </row>
    <row r="1143" spans="5:7">
      <c r="E1143" s="2"/>
      <c r="G1143" s="2"/>
    </row>
    <row r="1144" spans="5:7">
      <c r="E1144" s="2"/>
      <c r="G1144" s="2"/>
    </row>
    <row r="1145" spans="5:7">
      <c r="E1145" s="2"/>
      <c r="G1145" s="2"/>
    </row>
    <row r="1146" spans="5:7">
      <c r="E1146" s="2"/>
      <c r="G1146" s="2"/>
    </row>
    <row r="1147" spans="5:7">
      <c r="E1147" s="2"/>
      <c r="G1147" s="2"/>
    </row>
    <row r="1148" spans="5:7">
      <c r="E1148" s="2"/>
      <c r="G1148" s="2"/>
    </row>
    <row r="1149" spans="5:7">
      <c r="E1149" s="2"/>
      <c r="G1149" s="2"/>
    </row>
    <row r="1150" spans="5:7">
      <c r="E1150" s="2"/>
      <c r="G1150" s="2"/>
    </row>
    <row r="1151" spans="5:7">
      <c r="E1151" s="2"/>
      <c r="G1151" s="2"/>
    </row>
    <row r="1152" spans="5:7">
      <c r="E1152" s="2"/>
      <c r="G1152" s="2"/>
    </row>
    <row r="1153" spans="5:7">
      <c r="E1153" s="2"/>
      <c r="G1153" s="2"/>
    </row>
    <row r="1154" spans="5:7">
      <c r="E1154" s="2"/>
      <c r="G1154" s="2"/>
    </row>
    <row r="1155" spans="5:7">
      <c r="E1155" s="2"/>
      <c r="G1155" s="2"/>
    </row>
    <row r="1156" spans="5:7">
      <c r="E1156" s="2"/>
      <c r="G1156" s="2"/>
    </row>
    <row r="1157" spans="5:7">
      <c r="E1157" s="2"/>
      <c r="G1157" s="2"/>
    </row>
    <row r="1158" spans="5:7">
      <c r="E1158" s="2"/>
      <c r="G1158" s="2"/>
    </row>
    <row r="1159" spans="5:7">
      <c r="E1159" s="2"/>
      <c r="G1159" s="2"/>
    </row>
    <row r="1160" spans="5:7">
      <c r="E1160" s="2"/>
      <c r="G1160" s="2"/>
    </row>
    <row r="1161" spans="5:7">
      <c r="E1161" s="2"/>
      <c r="G1161" s="2"/>
    </row>
    <row r="1162" spans="5:7">
      <c r="E1162" s="2"/>
      <c r="G1162" s="2"/>
    </row>
    <row r="1163" spans="5:7">
      <c r="E1163" s="2"/>
      <c r="G1163" s="2"/>
    </row>
    <row r="1164" spans="5:7">
      <c r="E1164" s="2"/>
      <c r="G1164" s="2"/>
    </row>
    <row r="1165" spans="5:7">
      <c r="E1165" s="2"/>
      <c r="G1165" s="2"/>
    </row>
    <row r="1166" spans="5:7">
      <c r="E1166" s="2"/>
      <c r="G1166" s="2"/>
    </row>
    <row r="1167" spans="5:7">
      <c r="E1167" s="2"/>
      <c r="G1167" s="2"/>
    </row>
    <row r="1168" spans="5:7">
      <c r="E1168" s="2"/>
      <c r="G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</sheetData>
  <phoneticPr fontId="7"/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3"/>
  <sheetViews>
    <sheetView topLeftCell="E2" zoomScaleNormal="75" zoomScalePageLayoutView="75" workbookViewId="0">
      <selection activeCell="AI50" sqref="AI50"/>
    </sheetView>
  </sheetViews>
  <sheetFormatPr baseColWidth="10" defaultRowHeight="12" x14ac:dyDescent="0"/>
  <cols>
    <col min="1" max="1" width="7.1640625" bestFit="1" customWidth="1"/>
    <col min="2" max="2" width="4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0" width="6.6640625" bestFit="1" customWidth="1"/>
    <col min="11" max="11" width="6.6640625" customWidth="1"/>
    <col min="12" max="12" width="2.33203125" bestFit="1" customWidth="1"/>
    <col min="13" max="13" width="6.6640625" bestFit="1" customWidth="1"/>
    <col min="14" max="14" width="2.33203125" customWidth="1"/>
    <col min="15" max="15" width="5.1640625" bestFit="1" customWidth="1"/>
    <col min="16" max="16" width="3.1640625" bestFit="1" customWidth="1"/>
    <col min="17" max="17" width="7.33203125" bestFit="1" customWidth="1"/>
    <col min="18" max="19" width="5.6640625" bestFit="1" customWidth="1"/>
    <col min="20" max="20" width="2.33203125" bestFit="1" customWidth="1"/>
    <col min="21" max="21" width="5.6640625" bestFit="1" customWidth="1"/>
    <col min="22" max="22" width="2.33203125" bestFit="1" customWidth="1"/>
  </cols>
  <sheetData>
    <row r="1" spans="1:25" ht="25">
      <c r="A1" s="14" t="s">
        <v>14</v>
      </c>
    </row>
    <row r="2" spans="1:25" ht="18">
      <c r="A2" s="15" t="s">
        <v>15</v>
      </c>
    </row>
    <row r="4" spans="1:25" ht="14">
      <c r="A4" s="4" t="s">
        <v>0</v>
      </c>
      <c r="B4" s="4" t="s">
        <v>2</v>
      </c>
      <c r="C4" s="6" t="s">
        <v>6</v>
      </c>
      <c r="D4" s="4" t="s">
        <v>2</v>
      </c>
      <c r="E4" s="4" t="s">
        <v>1</v>
      </c>
      <c r="F4" s="4" t="s">
        <v>2</v>
      </c>
      <c r="G4" s="4" t="s">
        <v>4</v>
      </c>
      <c r="H4" s="4" t="s">
        <v>2</v>
      </c>
      <c r="I4" s="4" t="s">
        <v>5</v>
      </c>
      <c r="J4" s="4" t="s">
        <v>2</v>
      </c>
      <c r="K4" s="4" t="s">
        <v>16</v>
      </c>
      <c r="L4" s="4" t="s">
        <v>2</v>
      </c>
      <c r="M4" s="4" t="s">
        <v>17</v>
      </c>
      <c r="N4" s="4" t="s">
        <v>2</v>
      </c>
      <c r="O4" s="6" t="s">
        <v>3</v>
      </c>
      <c r="P4" s="4" t="s">
        <v>2</v>
      </c>
      <c r="Q4" s="6" t="s">
        <v>7</v>
      </c>
      <c r="R4" s="4" t="s">
        <v>2</v>
      </c>
      <c r="S4" s="6" t="s">
        <v>18</v>
      </c>
      <c r="T4" s="4" t="s">
        <v>2</v>
      </c>
      <c r="U4" s="6" t="s">
        <v>19</v>
      </c>
      <c r="V4" s="4" t="s">
        <v>2</v>
      </c>
      <c r="W4" s="4"/>
      <c r="X4" s="4"/>
      <c r="Y4" s="4"/>
    </row>
    <row r="5" spans="1:25">
      <c r="A5" s="1">
        <v>49.36</v>
      </c>
      <c r="B5" s="1">
        <f t="shared" ref="B5:B11" si="0">0.005*A5+0.02</f>
        <v>0.26679999999999998</v>
      </c>
      <c r="C5" s="3">
        <f t="shared" ref="C5:C39" si="1">2*PI()*A5</f>
        <v>310.13802676238436</v>
      </c>
      <c r="D5" s="3">
        <f t="shared" ref="D5:D39" si="2">2*PI()*B5</f>
        <v>1.6763538399555136</v>
      </c>
      <c r="E5" s="2">
        <v>2.69</v>
      </c>
      <c r="F5" s="2">
        <f t="shared" ref="F5:F20" si="3">0.005*E5+0.002</f>
        <v>1.545E-2</v>
      </c>
      <c r="G5" s="2">
        <v>2.3E-2</v>
      </c>
      <c r="H5" s="2">
        <f t="shared" ref="H5:H14" si="4">0.005*G5+0.002</f>
        <v>2.1150000000000001E-3</v>
      </c>
      <c r="I5" s="7">
        <f t="shared" ref="I5:I39" si="5">G5/E5</f>
        <v>8.5501858736059481E-3</v>
      </c>
      <c r="J5" s="7">
        <f t="shared" ref="J5:J39" si="6">(F5/E5+H5/G5)*I5</f>
        <v>8.3535329804729067E-4</v>
      </c>
      <c r="K5" s="7">
        <f t="shared" ref="K5:K39" si="7">SQRT($I$47^2+($I$44*C5/1000)^2)/SQRT(($I$47+$E$47)^2+(($I$44*C5/1000)-1/($E$44*C5/1000000))^2)</f>
        <v>9.2078876822097918E-3</v>
      </c>
      <c r="L5" s="7"/>
      <c r="M5" s="7">
        <f t="shared" ref="M5:M39" si="8">SQRT(($I$44*C5/1000)^2)/SQRT(($E$47)^2+(($I$44*C5/1000)-1/($E$44*C5/1000000))^2)</f>
        <v>8.2260324932444256E-3</v>
      </c>
      <c r="N5" s="7"/>
      <c r="O5" s="5">
        <v>145</v>
      </c>
      <c r="P5" s="5">
        <v>10</v>
      </c>
      <c r="Q5" s="1">
        <f t="shared" ref="Q5:Q39" si="9">O5*PI()/180</f>
        <v>2.5307274153917776</v>
      </c>
      <c r="R5" s="1">
        <f t="shared" ref="R5:R39" si="10">P5*PI()/180</f>
        <v>0.17453292519943295</v>
      </c>
      <c r="S5" s="1">
        <f t="shared" ref="S5:S39" si="11">ATAN2($I$47,$I$44*C5/1000)-ATAN2($I$47+$E$47,($I$44*C5/1000)-1/($E$44*C5/1000000))</f>
        <v>2.6383596176519584</v>
      </c>
      <c r="T5" s="1"/>
      <c r="U5" s="1">
        <f t="shared" ref="U5:U39" si="12">PI()/2-ATAN2($E$47,($I$44*C5/1000)-1/($E$44*C5/1000000))</f>
        <v>3.1087943257552517</v>
      </c>
      <c r="V5" s="1"/>
      <c r="W5" s="1"/>
      <c r="X5" s="1"/>
      <c r="Y5" s="1"/>
    </row>
    <row r="6" spans="1:25">
      <c r="A6" s="1">
        <v>73.34</v>
      </c>
      <c r="B6" s="1">
        <f t="shared" si="0"/>
        <v>0.38670000000000004</v>
      </c>
      <c r="C6" s="3">
        <f t="shared" si="1"/>
        <v>460.80881042855088</v>
      </c>
      <c r="D6" s="3">
        <f t="shared" si="2"/>
        <v>2.4297077582863462</v>
      </c>
      <c r="E6" s="2">
        <v>2.6850000000000001</v>
      </c>
      <c r="F6" s="2">
        <f t="shared" si="3"/>
        <v>1.5425000000000001E-2</v>
      </c>
      <c r="G6" s="2">
        <v>0.05</v>
      </c>
      <c r="H6" s="2">
        <f t="shared" si="4"/>
        <v>2.2500000000000003E-3</v>
      </c>
      <c r="I6" s="7">
        <f t="shared" si="5"/>
        <v>1.86219739292365E-2</v>
      </c>
      <c r="J6" s="7">
        <f t="shared" si="6"/>
        <v>9.4496981298267156E-4</v>
      </c>
      <c r="K6" s="7">
        <f t="shared" si="7"/>
        <v>1.9347092646396485E-2</v>
      </c>
      <c r="L6" s="7"/>
      <c r="M6" s="7">
        <f t="shared" si="8"/>
        <v>1.8330234542436066E-2</v>
      </c>
      <c r="N6" s="7"/>
      <c r="O6" s="5">
        <v>175</v>
      </c>
      <c r="P6" s="5">
        <v>5</v>
      </c>
      <c r="Q6" s="1">
        <f t="shared" si="9"/>
        <v>3.0543261909900763</v>
      </c>
      <c r="R6" s="1">
        <f t="shared" si="10"/>
        <v>8.7266462599716474E-2</v>
      </c>
      <c r="S6" s="1">
        <f t="shared" si="11"/>
        <v>2.7595784694324781</v>
      </c>
      <c r="T6" s="1"/>
      <c r="U6" s="1">
        <f t="shared" si="12"/>
        <v>3.0923931291404854</v>
      </c>
      <c r="V6" s="1"/>
      <c r="W6" s="1"/>
      <c r="X6" s="1"/>
      <c r="Y6" s="1"/>
    </row>
    <row r="7" spans="1:25">
      <c r="A7" s="1">
        <v>92.45</v>
      </c>
      <c r="B7" s="1">
        <f t="shared" si="0"/>
        <v>0.48225000000000007</v>
      </c>
      <c r="C7" s="3">
        <f t="shared" si="1"/>
        <v>580.88048164875272</v>
      </c>
      <c r="D7" s="3">
        <f t="shared" si="2"/>
        <v>3.0300661143873557</v>
      </c>
      <c r="E7" s="2">
        <v>2.6829999999999998</v>
      </c>
      <c r="F7" s="2">
        <f t="shared" si="3"/>
        <v>1.5415E-2</v>
      </c>
      <c r="G7" s="2">
        <v>7.9000000000000001E-2</v>
      </c>
      <c r="H7" s="2">
        <f t="shared" si="4"/>
        <v>2.395E-3</v>
      </c>
      <c r="I7" s="7">
        <f t="shared" si="5"/>
        <v>2.9444651509504288E-2</v>
      </c>
      <c r="J7" s="7">
        <f t="shared" si="6"/>
        <v>1.0618297812221426E-3</v>
      </c>
      <c r="K7" s="7">
        <f t="shared" si="7"/>
        <v>3.0451246455064158E-2</v>
      </c>
      <c r="L7" s="7"/>
      <c r="M7" s="7">
        <f t="shared" si="8"/>
        <v>2.942340507364187E-2</v>
      </c>
      <c r="N7" s="7"/>
      <c r="O7" s="5">
        <v>175</v>
      </c>
      <c r="P7" s="5">
        <v>5</v>
      </c>
      <c r="Q7" s="1">
        <f t="shared" si="9"/>
        <v>3.0543261909900763</v>
      </c>
      <c r="R7" s="1">
        <f t="shared" si="10"/>
        <v>8.7266462599716474E-2</v>
      </c>
      <c r="S7" s="1">
        <f t="shared" si="11"/>
        <v>2.8085160502658031</v>
      </c>
      <c r="T7" s="1"/>
      <c r="U7" s="1">
        <f t="shared" si="12"/>
        <v>3.0789271026407374</v>
      </c>
      <c r="V7" s="1"/>
      <c r="W7" s="1"/>
      <c r="X7" s="1"/>
      <c r="Y7" s="1"/>
    </row>
    <row r="8" spans="1:25">
      <c r="A8" s="1">
        <v>118.76</v>
      </c>
      <c r="B8" s="1">
        <f t="shared" si="0"/>
        <v>0.61380000000000001</v>
      </c>
      <c r="C8" s="3">
        <f t="shared" si="1"/>
        <v>746.19108708064766</v>
      </c>
      <c r="D8" s="3">
        <f t="shared" si="2"/>
        <v>3.8566191415468301</v>
      </c>
      <c r="E8" s="2">
        <v>2.677</v>
      </c>
      <c r="F8" s="2">
        <f t="shared" si="3"/>
        <v>1.5385000000000001E-2</v>
      </c>
      <c r="G8" s="2">
        <v>0.13200000000000001</v>
      </c>
      <c r="H8" s="2">
        <f t="shared" si="4"/>
        <v>2.66E-3</v>
      </c>
      <c r="I8" s="7">
        <f t="shared" si="5"/>
        <v>4.9308927904370567E-2</v>
      </c>
      <c r="J8" s="7">
        <f t="shared" si="6"/>
        <v>1.2770331923080841E-3</v>
      </c>
      <c r="K8" s="7">
        <f t="shared" si="7"/>
        <v>5.0457567372059905E-2</v>
      </c>
      <c r="L8" s="7"/>
      <c r="M8" s="7">
        <f t="shared" si="8"/>
        <v>4.9432932703339032E-2</v>
      </c>
      <c r="N8" s="7"/>
      <c r="O8" s="5">
        <v>162</v>
      </c>
      <c r="P8" s="5">
        <v>3</v>
      </c>
      <c r="Q8" s="2">
        <f t="shared" si="9"/>
        <v>2.8274333882308138</v>
      </c>
      <c r="R8" s="2">
        <f t="shared" si="10"/>
        <v>5.2359877559829883E-2</v>
      </c>
      <c r="S8" s="2">
        <f t="shared" si="11"/>
        <v>2.8430810507532778</v>
      </c>
      <c r="T8" s="1"/>
      <c r="U8" s="2">
        <f t="shared" si="12"/>
        <v>3.0595968715778827</v>
      </c>
      <c r="V8" s="1"/>
      <c r="W8" s="1"/>
      <c r="X8" s="1"/>
      <c r="Y8" s="1"/>
    </row>
    <row r="9" spans="1:25">
      <c r="A9" s="1">
        <v>144.49</v>
      </c>
      <c r="B9" s="1">
        <f t="shared" si="0"/>
        <v>0.74245000000000005</v>
      </c>
      <c r="C9" s="3">
        <f t="shared" si="1"/>
        <v>907.85744503437843</v>
      </c>
      <c r="D9" s="3">
        <f t="shared" si="2"/>
        <v>4.6649509313154844</v>
      </c>
      <c r="E9" s="2">
        <v>2.6709999999999998</v>
      </c>
      <c r="F9" s="2">
        <f t="shared" si="3"/>
        <v>1.5354999999999999E-2</v>
      </c>
      <c r="G9" s="2">
        <v>0.2</v>
      </c>
      <c r="H9" s="2">
        <f t="shared" si="4"/>
        <v>3.0000000000000001E-3</v>
      </c>
      <c r="I9" s="7">
        <f t="shared" si="5"/>
        <v>7.4878322725570962E-2</v>
      </c>
      <c r="J9" s="7">
        <f t="shared" si="6"/>
        <v>1.5536340866533667E-3</v>
      </c>
      <c r="K9" s="7">
        <f t="shared" si="7"/>
        <v>7.5812252163164784E-2</v>
      </c>
      <c r="L9" s="7"/>
      <c r="M9" s="7">
        <f t="shared" si="8"/>
        <v>7.4819909633199691E-2</v>
      </c>
      <c r="N9" s="7"/>
      <c r="O9" s="5">
        <v>168</v>
      </c>
      <c r="P9" s="5">
        <v>3</v>
      </c>
      <c r="Q9" s="2">
        <f t="shared" si="9"/>
        <v>2.9321531433504737</v>
      </c>
      <c r="R9" s="2">
        <f t="shared" si="10"/>
        <v>5.2359877559829883E-2</v>
      </c>
      <c r="S9" s="2">
        <f t="shared" si="11"/>
        <v>2.8564681926247433</v>
      </c>
      <c r="T9" s="1"/>
      <c r="U9" s="2">
        <f t="shared" si="12"/>
        <v>3.0395240209381726</v>
      </c>
      <c r="V9" s="1"/>
      <c r="W9" s="1"/>
      <c r="X9" s="1"/>
      <c r="Y9" s="1"/>
    </row>
    <row r="10" spans="1:25">
      <c r="A10" s="1">
        <v>181.68</v>
      </c>
      <c r="B10" s="1">
        <f t="shared" si="0"/>
        <v>0.92840000000000011</v>
      </c>
      <c r="C10" s="3">
        <f t="shared" si="1"/>
        <v>1141.5291066083873</v>
      </c>
      <c r="D10" s="3">
        <f t="shared" si="2"/>
        <v>5.833309239185529</v>
      </c>
      <c r="E10" s="2">
        <v>2.657</v>
      </c>
      <c r="F10" s="2">
        <f t="shared" si="3"/>
        <v>1.5285E-2</v>
      </c>
      <c r="G10" s="2">
        <v>0.32800000000000001</v>
      </c>
      <c r="H10" s="2">
        <f t="shared" si="4"/>
        <v>3.64E-3</v>
      </c>
      <c r="I10" s="7">
        <f t="shared" si="5"/>
        <v>0.12344749717726759</v>
      </c>
      <c r="J10" s="7">
        <f t="shared" si="6"/>
        <v>2.0801260799226699E-3</v>
      </c>
      <c r="K10" s="7">
        <f t="shared" si="7"/>
        <v>0.12408281458115014</v>
      </c>
      <c r="L10" s="7"/>
      <c r="M10" s="7">
        <f t="shared" si="8"/>
        <v>0.12323232975016188</v>
      </c>
      <c r="N10" s="7"/>
      <c r="O10" s="5">
        <v>165</v>
      </c>
      <c r="P10" s="5">
        <v>2</v>
      </c>
      <c r="Q10" s="2">
        <f t="shared" si="9"/>
        <v>2.8797932657906435</v>
      </c>
      <c r="R10" s="2">
        <f t="shared" si="10"/>
        <v>3.4906585039886591E-2</v>
      </c>
      <c r="S10" s="2">
        <f t="shared" si="11"/>
        <v>2.8551626015319558</v>
      </c>
      <c r="T10" s="1"/>
      <c r="U10" s="2">
        <f t="shared" si="12"/>
        <v>3.0077255082273266</v>
      </c>
      <c r="V10" s="1"/>
      <c r="W10" s="1"/>
      <c r="X10" s="1"/>
      <c r="Y10" s="1"/>
    </row>
    <row r="11" spans="1:25">
      <c r="A11" s="1">
        <v>217.41</v>
      </c>
      <c r="B11" s="1">
        <f t="shared" si="0"/>
        <v>1.1070500000000001</v>
      </c>
      <c r="C11" s="3">
        <f t="shared" si="1"/>
        <v>1366.0273176339138</v>
      </c>
      <c r="D11" s="3">
        <f t="shared" si="2"/>
        <v>6.9558002943131614</v>
      </c>
      <c r="E11" s="2">
        <v>2.6389999999999998</v>
      </c>
      <c r="F11" s="2">
        <f t="shared" si="3"/>
        <v>1.5194999999999998E-2</v>
      </c>
      <c r="G11" s="2">
        <v>0.49099999999999999</v>
      </c>
      <c r="H11" s="2">
        <f t="shared" si="4"/>
        <v>4.4550000000000006E-3</v>
      </c>
      <c r="I11" s="7">
        <f t="shared" si="5"/>
        <v>0.18605532398635849</v>
      </c>
      <c r="J11" s="7">
        <f t="shared" si="6"/>
        <v>2.7594204804746942E-3</v>
      </c>
      <c r="K11" s="7">
        <f t="shared" si="7"/>
        <v>0.18600446853142699</v>
      </c>
      <c r="L11" s="7"/>
      <c r="M11" s="7">
        <f t="shared" si="8"/>
        <v>0.18549969046340875</v>
      </c>
      <c r="N11" s="7"/>
      <c r="O11" s="5">
        <v>164</v>
      </c>
      <c r="P11" s="5">
        <v>2</v>
      </c>
      <c r="Q11" s="2">
        <f t="shared" si="9"/>
        <v>2.8623399732707</v>
      </c>
      <c r="R11" s="2">
        <f t="shared" si="10"/>
        <v>3.4906585039886591E-2</v>
      </c>
      <c r="S11" s="2">
        <f t="shared" si="11"/>
        <v>2.8383078245566509</v>
      </c>
      <c r="T11" s="1"/>
      <c r="U11" s="2">
        <f t="shared" si="12"/>
        <v>2.9729047730403959</v>
      </c>
      <c r="V11" s="1"/>
      <c r="W11" s="1"/>
      <c r="X11" s="1"/>
      <c r="Y11" s="1"/>
    </row>
    <row r="12" spans="1:25">
      <c r="A12" s="3">
        <v>245.2</v>
      </c>
      <c r="B12" s="3">
        <f t="shared" ref="B12:B39" si="13">0.005*A12+0.2</f>
        <v>1.4259999999999999</v>
      </c>
      <c r="C12" s="5">
        <f t="shared" si="1"/>
        <v>1540.6370373204345</v>
      </c>
      <c r="D12" s="5">
        <f t="shared" si="2"/>
        <v>8.9598222480380887</v>
      </c>
      <c r="E12" s="2">
        <v>2.6190000000000002</v>
      </c>
      <c r="F12" s="2">
        <f t="shared" si="3"/>
        <v>1.5095000000000001E-2</v>
      </c>
      <c r="G12" s="2">
        <v>0.65100000000000002</v>
      </c>
      <c r="H12" s="2">
        <f t="shared" si="4"/>
        <v>5.2550000000000001E-3</v>
      </c>
      <c r="I12" s="7">
        <f t="shared" si="5"/>
        <v>0.24856815578465061</v>
      </c>
      <c r="J12" s="7">
        <f t="shared" si="6"/>
        <v>3.4391509398890036E-3</v>
      </c>
      <c r="K12" s="7">
        <f t="shared" si="7"/>
        <v>0.24720846797284374</v>
      </c>
      <c r="L12" s="7"/>
      <c r="M12" s="7">
        <f t="shared" si="8"/>
        <v>0.24724548319089248</v>
      </c>
      <c r="N12" s="7"/>
      <c r="O12" s="5">
        <v>163</v>
      </c>
      <c r="P12" s="5">
        <v>2</v>
      </c>
      <c r="Q12" s="2">
        <f t="shared" si="9"/>
        <v>2.8448866807507569</v>
      </c>
      <c r="R12" s="2">
        <f t="shared" si="10"/>
        <v>3.4906585039886591E-2</v>
      </c>
      <c r="S12" s="2">
        <f t="shared" si="11"/>
        <v>2.8164537329012616</v>
      </c>
      <c r="T12" s="1"/>
      <c r="U12" s="2">
        <f t="shared" si="12"/>
        <v>2.9418558955384073</v>
      </c>
      <c r="V12" s="1"/>
      <c r="W12" s="1"/>
      <c r="X12" s="1"/>
      <c r="Y12" s="1"/>
    </row>
    <row r="13" spans="1:25">
      <c r="A13" s="3">
        <v>298.2</v>
      </c>
      <c r="B13" s="3">
        <f t="shared" si="13"/>
        <v>1.6909999999999998</v>
      </c>
      <c r="C13" s="5">
        <f t="shared" si="1"/>
        <v>1873.6458586009526</v>
      </c>
      <c r="D13" s="5">
        <f t="shared" si="2"/>
        <v>10.624866354440679</v>
      </c>
      <c r="E13" s="2">
        <v>2.5640000000000001</v>
      </c>
      <c r="F13" s="2">
        <f t="shared" si="3"/>
        <v>1.482E-2</v>
      </c>
      <c r="G13" s="2">
        <v>1.046</v>
      </c>
      <c r="H13" s="2">
        <f t="shared" si="4"/>
        <v>7.2300000000000003E-3</v>
      </c>
      <c r="I13" s="2">
        <f t="shared" si="5"/>
        <v>0.4079563182527301</v>
      </c>
      <c r="J13" s="2">
        <f t="shared" si="6"/>
        <v>5.1778130407587591E-3</v>
      </c>
      <c r="K13" s="2">
        <f t="shared" si="7"/>
        <v>0.40613055392031272</v>
      </c>
      <c r="L13" s="2"/>
      <c r="M13" s="2">
        <f t="shared" si="8"/>
        <v>0.40865961846113824</v>
      </c>
      <c r="N13" s="2"/>
      <c r="O13" s="5">
        <v>158</v>
      </c>
      <c r="P13" s="5">
        <v>2</v>
      </c>
      <c r="Q13" s="2">
        <f t="shared" si="9"/>
        <v>2.7576202181510405</v>
      </c>
      <c r="R13" s="2">
        <f t="shared" si="10"/>
        <v>3.4906585039886591E-2</v>
      </c>
      <c r="S13" s="2">
        <f t="shared" si="11"/>
        <v>2.7529595235682431</v>
      </c>
      <c r="T13" s="1"/>
      <c r="U13" s="2">
        <f t="shared" si="12"/>
        <v>2.8685552197130457</v>
      </c>
      <c r="V13" s="1"/>
      <c r="W13" s="1"/>
      <c r="X13" s="1"/>
      <c r="Y13" s="1"/>
    </row>
    <row r="14" spans="1:25">
      <c r="A14" s="3">
        <v>344.9</v>
      </c>
      <c r="B14" s="3">
        <f t="shared" si="13"/>
        <v>1.9244999999999999</v>
      </c>
      <c r="C14" s="5">
        <f t="shared" si="1"/>
        <v>2167.070612446239</v>
      </c>
      <c r="D14" s="5">
        <f t="shared" si="2"/>
        <v>12.091990123667113</v>
      </c>
      <c r="E14" s="2">
        <v>2.4860000000000002</v>
      </c>
      <c r="F14" s="2">
        <f t="shared" si="3"/>
        <v>1.4430000000000002E-2</v>
      </c>
      <c r="G14" s="2">
        <v>1.53</v>
      </c>
      <c r="H14" s="2">
        <f t="shared" si="4"/>
        <v>9.6500000000000006E-3</v>
      </c>
      <c r="I14" s="2">
        <f t="shared" si="5"/>
        <v>0.61544650040225257</v>
      </c>
      <c r="J14" s="2">
        <f t="shared" si="6"/>
        <v>7.4541001612246612E-3</v>
      </c>
      <c r="K14" s="2">
        <f t="shared" si="7"/>
        <v>0.61129876377774151</v>
      </c>
      <c r="L14" s="2"/>
      <c r="M14" s="2">
        <f t="shared" si="8"/>
        <v>0.61986994183563071</v>
      </c>
      <c r="N14" s="2"/>
      <c r="O14" s="5">
        <v>152</v>
      </c>
      <c r="P14" s="5">
        <v>2</v>
      </c>
      <c r="Q14" s="2">
        <f t="shared" si="9"/>
        <v>2.6529004630313806</v>
      </c>
      <c r="R14" s="2">
        <f t="shared" si="10"/>
        <v>3.4906585039886591E-2</v>
      </c>
      <c r="S14" s="2">
        <f t="shared" si="11"/>
        <v>2.6671289961653515</v>
      </c>
      <c r="T14" s="1"/>
      <c r="U14" s="2">
        <f t="shared" si="12"/>
        <v>2.7801289626466072</v>
      </c>
      <c r="V14" s="1"/>
      <c r="W14" s="1"/>
      <c r="X14" s="1"/>
      <c r="Y14" s="1"/>
    </row>
    <row r="15" spans="1:25">
      <c r="A15" s="3">
        <v>363.7</v>
      </c>
      <c r="B15" s="3">
        <f t="shared" si="13"/>
        <v>2.0185</v>
      </c>
      <c r="C15" s="5">
        <f t="shared" si="1"/>
        <v>2285.1944962212156</v>
      </c>
      <c r="D15" s="5">
        <f t="shared" si="2"/>
        <v>12.682609542541995</v>
      </c>
      <c r="E15" s="2">
        <v>2.4430000000000001</v>
      </c>
      <c r="F15" s="2">
        <f t="shared" si="3"/>
        <v>1.4215E-2</v>
      </c>
      <c r="G15" s="1">
        <v>1.766</v>
      </c>
      <c r="H15" s="1">
        <f t="shared" ref="H15:H29" si="14">0.01*G15+0.02</f>
        <v>3.7659999999999999E-2</v>
      </c>
      <c r="I15" s="2">
        <f t="shared" si="5"/>
        <v>0.72288170282439623</v>
      </c>
      <c r="J15" s="2">
        <f t="shared" si="6"/>
        <v>1.9621679658472693E-2</v>
      </c>
      <c r="K15" s="2">
        <f t="shared" si="7"/>
        <v>0.71785584967338978</v>
      </c>
      <c r="L15" s="2"/>
      <c r="M15" s="2">
        <f t="shared" si="8"/>
        <v>0.73107129070090471</v>
      </c>
      <c r="N15" s="2"/>
      <c r="O15" s="5">
        <v>151</v>
      </c>
      <c r="P15" s="5">
        <v>2</v>
      </c>
      <c r="Q15" s="2">
        <f t="shared" si="9"/>
        <v>2.6354471705114375</v>
      </c>
      <c r="R15" s="2">
        <f t="shared" si="10"/>
        <v>3.4906585039886591E-2</v>
      </c>
      <c r="S15" s="2">
        <f t="shared" si="11"/>
        <v>2.6218026688721983</v>
      </c>
      <c r="T15" s="1"/>
      <c r="U15" s="2">
        <f t="shared" si="12"/>
        <v>2.7349522144345415</v>
      </c>
      <c r="V15" s="1"/>
      <c r="W15" s="1"/>
      <c r="X15" s="1"/>
      <c r="Y15" s="1"/>
    </row>
    <row r="16" spans="1:25">
      <c r="A16" s="3">
        <v>376.2</v>
      </c>
      <c r="B16" s="3">
        <f t="shared" si="13"/>
        <v>2.081</v>
      </c>
      <c r="C16" s="5">
        <f t="shared" si="1"/>
        <v>2363.7343125609605</v>
      </c>
      <c r="D16" s="5">
        <f t="shared" si="2"/>
        <v>13.075308624240719</v>
      </c>
      <c r="E16" s="2">
        <v>2.41</v>
      </c>
      <c r="F16" s="2">
        <f t="shared" si="3"/>
        <v>1.4050000000000002E-2</v>
      </c>
      <c r="G16" s="1">
        <v>1.9379999999999999</v>
      </c>
      <c r="H16" s="1">
        <f t="shared" si="14"/>
        <v>3.9379999999999998E-2</v>
      </c>
      <c r="I16" s="2">
        <f t="shared" si="5"/>
        <v>0.80414937759336091</v>
      </c>
      <c r="J16" s="2">
        <f t="shared" si="6"/>
        <v>2.1028339732442621E-2</v>
      </c>
      <c r="K16" s="2">
        <f t="shared" si="7"/>
        <v>0.79814968162777933</v>
      </c>
      <c r="L16" s="2"/>
      <c r="M16" s="2">
        <f t="shared" si="8"/>
        <v>0.81563916063925934</v>
      </c>
      <c r="N16" s="2"/>
      <c r="O16" s="5">
        <v>150</v>
      </c>
      <c r="P16" s="5">
        <v>3</v>
      </c>
      <c r="Q16" s="2">
        <f t="shared" si="9"/>
        <v>2.6179938779914944</v>
      </c>
      <c r="R16" s="2">
        <f t="shared" si="10"/>
        <v>5.2359877559829883E-2</v>
      </c>
      <c r="S16" s="2">
        <f t="shared" si="11"/>
        <v>2.5873154557406091</v>
      </c>
      <c r="T16" s="1"/>
      <c r="U16" s="2">
        <f t="shared" si="12"/>
        <v>2.7008439989985549</v>
      </c>
      <c r="V16" s="1"/>
      <c r="W16" s="1"/>
      <c r="X16" s="1"/>
      <c r="Y16" s="1"/>
    </row>
    <row r="17" spans="1:25">
      <c r="A17" s="3">
        <v>394</v>
      </c>
      <c r="B17" s="3">
        <f t="shared" si="13"/>
        <v>2.17</v>
      </c>
      <c r="C17" s="5">
        <f t="shared" si="1"/>
        <v>2475.5750110287568</v>
      </c>
      <c r="D17" s="5">
        <f t="shared" si="2"/>
        <v>13.634512116579701</v>
      </c>
      <c r="E17" s="2">
        <v>2.3580000000000001</v>
      </c>
      <c r="F17" s="2">
        <f t="shared" si="3"/>
        <v>1.379E-2</v>
      </c>
      <c r="G17" s="1">
        <v>2.1800000000000002</v>
      </c>
      <c r="H17" s="1">
        <f t="shared" si="14"/>
        <v>4.1800000000000004E-2</v>
      </c>
      <c r="I17" s="2">
        <f t="shared" si="5"/>
        <v>0.92451229855810013</v>
      </c>
      <c r="J17" s="2">
        <f t="shared" si="6"/>
        <v>2.3133598217606532E-2</v>
      </c>
      <c r="K17" s="2">
        <f t="shared" si="7"/>
        <v>0.92728692261575407</v>
      </c>
      <c r="L17" s="2"/>
      <c r="M17" s="2">
        <f t="shared" si="8"/>
        <v>0.9531830863444507</v>
      </c>
      <c r="N17" s="2"/>
      <c r="O17" s="5">
        <v>145</v>
      </c>
      <c r="P17" s="5">
        <v>2</v>
      </c>
      <c r="Q17" s="2">
        <f t="shared" si="9"/>
        <v>2.5307274153917776</v>
      </c>
      <c r="R17" s="2">
        <f t="shared" si="10"/>
        <v>3.4906585039886591E-2</v>
      </c>
      <c r="S17" s="2">
        <f t="shared" si="11"/>
        <v>2.5311398298095975</v>
      </c>
      <c r="T17" s="1"/>
      <c r="U17" s="2">
        <f t="shared" si="12"/>
        <v>2.6454523583874128</v>
      </c>
      <c r="V17" s="1"/>
      <c r="W17" s="1"/>
      <c r="X17" s="1"/>
      <c r="Y17" s="1"/>
    </row>
    <row r="18" spans="1:25">
      <c r="A18" s="3">
        <v>411.3</v>
      </c>
      <c r="B18" s="3">
        <f t="shared" si="13"/>
        <v>2.2565000000000004</v>
      </c>
      <c r="C18" s="5">
        <f t="shared" si="1"/>
        <v>2584.2741168429638</v>
      </c>
      <c r="D18" s="5">
        <f t="shared" si="2"/>
        <v>14.178007645650739</v>
      </c>
      <c r="E18" s="2">
        <v>2.298</v>
      </c>
      <c r="F18" s="2">
        <f t="shared" si="3"/>
        <v>1.349E-2</v>
      </c>
      <c r="G18" s="1">
        <v>2.46</v>
      </c>
      <c r="H18" s="1">
        <f t="shared" si="14"/>
        <v>4.4600000000000001E-2</v>
      </c>
      <c r="I18" s="2">
        <f t="shared" si="5"/>
        <v>1.0704960835509139</v>
      </c>
      <c r="J18" s="2">
        <f t="shared" si="6"/>
        <v>2.5692337757659629E-2</v>
      </c>
      <c r="K18" s="2">
        <f t="shared" si="7"/>
        <v>1.0713302918919985</v>
      </c>
      <c r="L18" s="2"/>
      <c r="M18" s="2">
        <f t="shared" si="8"/>
        <v>1.1090546554271685</v>
      </c>
      <c r="N18" s="2"/>
      <c r="O18" s="5">
        <v>141</v>
      </c>
      <c r="P18" s="5">
        <v>2</v>
      </c>
      <c r="Q18" s="2">
        <f t="shared" si="9"/>
        <v>2.4609142453120043</v>
      </c>
      <c r="R18" s="2">
        <f t="shared" si="10"/>
        <v>3.4906585039886591E-2</v>
      </c>
      <c r="S18" s="2">
        <f t="shared" si="11"/>
        <v>2.4671964682586536</v>
      </c>
      <c r="T18" s="1"/>
      <c r="U18" s="2">
        <f t="shared" si="12"/>
        <v>2.5823051954278906</v>
      </c>
      <c r="V18" s="1"/>
      <c r="W18" s="1"/>
      <c r="X18" s="1"/>
      <c r="Y18" s="1"/>
    </row>
    <row r="19" spans="1:25">
      <c r="A19" s="3">
        <v>440.4</v>
      </c>
      <c r="B19" s="3">
        <f t="shared" si="13"/>
        <v>2.4020000000000001</v>
      </c>
      <c r="C19" s="5">
        <f t="shared" si="1"/>
        <v>2767.1148092818898</v>
      </c>
      <c r="D19" s="5">
        <f t="shared" si="2"/>
        <v>15.092211107845367</v>
      </c>
      <c r="E19" s="2">
        <v>2.1829999999999998</v>
      </c>
      <c r="F19" s="2">
        <f t="shared" si="3"/>
        <v>1.2914999999999999E-2</v>
      </c>
      <c r="G19" s="1">
        <v>2.96</v>
      </c>
      <c r="H19" s="1">
        <f t="shared" si="14"/>
        <v>4.9600000000000005E-2</v>
      </c>
      <c r="I19" s="2">
        <f t="shared" si="5"/>
        <v>1.3559322033898307</v>
      </c>
      <c r="J19" s="2">
        <f t="shared" si="6"/>
        <v>3.0742952087393347E-2</v>
      </c>
      <c r="K19" s="2">
        <f t="shared" si="7"/>
        <v>1.3585194316624987</v>
      </c>
      <c r="L19" s="2"/>
      <c r="M19" s="2">
        <f t="shared" si="8"/>
        <v>1.4286161915100088</v>
      </c>
      <c r="N19" s="2"/>
      <c r="O19" s="5">
        <v>133</v>
      </c>
      <c r="P19" s="5">
        <v>2</v>
      </c>
      <c r="Q19" s="2">
        <f t="shared" si="9"/>
        <v>2.3212879051524582</v>
      </c>
      <c r="R19" s="2">
        <f t="shared" si="10"/>
        <v>3.4906585039886591E-2</v>
      </c>
      <c r="S19" s="2">
        <f t="shared" si="11"/>
        <v>2.3340150965748014</v>
      </c>
      <c r="T19" s="1"/>
      <c r="U19" s="2">
        <f t="shared" si="12"/>
        <v>2.4493010373166988</v>
      </c>
      <c r="V19" s="1"/>
      <c r="W19" s="1"/>
      <c r="X19" s="1"/>
      <c r="Y19" s="1"/>
    </row>
    <row r="20" spans="1:25">
      <c r="A20" s="3">
        <v>477.3</v>
      </c>
      <c r="B20" s="3">
        <f t="shared" si="13"/>
        <v>2.5865000000000005</v>
      </c>
      <c r="C20" s="5">
        <f t="shared" si="1"/>
        <v>2998.9643471168165</v>
      </c>
      <c r="D20" s="5">
        <f t="shared" si="2"/>
        <v>16.251458797020003</v>
      </c>
      <c r="E20" s="2">
        <v>2.0259999999999998</v>
      </c>
      <c r="F20" s="2">
        <f t="shared" si="3"/>
        <v>1.2129999999999998E-2</v>
      </c>
      <c r="G20" s="1">
        <v>3.62</v>
      </c>
      <c r="H20" s="1">
        <f t="shared" si="14"/>
        <v>5.62E-2</v>
      </c>
      <c r="I20" s="2">
        <f t="shared" si="5"/>
        <v>1.7867719644619944</v>
      </c>
      <c r="J20" s="2">
        <f t="shared" si="6"/>
        <v>3.8437089797099706E-2</v>
      </c>
      <c r="K20" s="2">
        <f t="shared" si="7"/>
        <v>1.7934572581659476</v>
      </c>
      <c r="L20" s="2"/>
      <c r="M20" s="2">
        <f t="shared" si="8"/>
        <v>1.9384986180431185</v>
      </c>
      <c r="N20" s="2"/>
      <c r="O20" s="5">
        <v>120</v>
      </c>
      <c r="P20" s="5">
        <v>2</v>
      </c>
      <c r="Q20" s="2">
        <f t="shared" si="9"/>
        <v>2.0943951023931953</v>
      </c>
      <c r="R20" s="2">
        <f t="shared" si="10"/>
        <v>3.4906585039886591E-2</v>
      </c>
      <c r="S20" s="2">
        <f t="shared" si="11"/>
        <v>2.1076276107573473</v>
      </c>
      <c r="T20" s="1"/>
      <c r="U20" s="2">
        <f t="shared" si="12"/>
        <v>2.2156995318539949</v>
      </c>
      <c r="V20" s="1"/>
      <c r="W20" s="1"/>
      <c r="X20" s="1"/>
      <c r="Y20" s="1"/>
    </row>
    <row r="21" spans="1:25">
      <c r="A21" s="3">
        <v>549.5</v>
      </c>
      <c r="B21" s="3">
        <f t="shared" si="13"/>
        <v>2.9475000000000002</v>
      </c>
      <c r="C21" s="12">
        <f t="shared" si="1"/>
        <v>3452.6103262951829</v>
      </c>
      <c r="D21" s="5">
        <f t="shared" si="2"/>
        <v>18.519688692911831</v>
      </c>
      <c r="E21" s="2">
        <v>1.87</v>
      </c>
      <c r="F21" s="2">
        <f t="shared" ref="F21:F34" si="15">0.01*E21+0.002</f>
        <v>2.0700000000000003E-2</v>
      </c>
      <c r="G21" s="1">
        <v>4.57</v>
      </c>
      <c r="H21" s="1">
        <f t="shared" si="14"/>
        <v>6.5700000000000008E-2</v>
      </c>
      <c r="I21" s="13">
        <f t="shared" si="5"/>
        <v>2.4438502673796791</v>
      </c>
      <c r="J21" s="2">
        <f t="shared" si="6"/>
        <v>6.2185936114844582E-2</v>
      </c>
      <c r="K21" s="2">
        <f t="shared" si="7"/>
        <v>2.4810555162862644</v>
      </c>
      <c r="L21" s="2"/>
      <c r="M21" s="2">
        <f t="shared" si="8"/>
        <v>2.7911487243865483</v>
      </c>
      <c r="N21" s="2"/>
      <c r="O21" s="5">
        <v>84</v>
      </c>
      <c r="P21" s="5">
        <v>2</v>
      </c>
      <c r="Q21" s="2">
        <f t="shared" si="9"/>
        <v>1.4660765716752369</v>
      </c>
      <c r="R21" s="2">
        <f t="shared" si="10"/>
        <v>3.4906585039886591E-2</v>
      </c>
      <c r="S21" s="2">
        <f t="shared" si="11"/>
        <v>1.4969619835710628</v>
      </c>
      <c r="T21" s="1"/>
      <c r="U21" s="2">
        <f t="shared" si="12"/>
        <v>1.5385273062973457</v>
      </c>
      <c r="V21" s="1"/>
      <c r="W21" s="1"/>
      <c r="X21" s="1"/>
      <c r="Y21" s="1"/>
    </row>
    <row r="22" spans="1:25">
      <c r="A22" s="3">
        <v>594.9</v>
      </c>
      <c r="B22" s="3">
        <f t="shared" si="13"/>
        <v>3.1745000000000001</v>
      </c>
      <c r="C22" s="5">
        <f t="shared" si="1"/>
        <v>3737.8669392411357</v>
      </c>
      <c r="D22" s="5">
        <f t="shared" si="2"/>
        <v>19.945971757641598</v>
      </c>
      <c r="E22" s="2">
        <v>1.9510000000000001</v>
      </c>
      <c r="F22" s="2">
        <f t="shared" si="15"/>
        <v>2.1510000000000001E-2</v>
      </c>
      <c r="G22" s="1">
        <v>4.74</v>
      </c>
      <c r="H22" s="1">
        <f t="shared" si="14"/>
        <v>6.7400000000000002E-2</v>
      </c>
      <c r="I22" s="2">
        <f t="shared" si="5"/>
        <v>2.4295233213736545</v>
      </c>
      <c r="J22" s="2">
        <f t="shared" si="6"/>
        <v>6.1332161272551151E-2</v>
      </c>
      <c r="K22" s="2">
        <f t="shared" si="7"/>
        <v>2.4766308545073321</v>
      </c>
      <c r="L22" s="2"/>
      <c r="M22" s="2">
        <f t="shared" si="8"/>
        <v>2.7323206933190956</v>
      </c>
      <c r="N22" s="2"/>
      <c r="O22" s="5">
        <v>64</v>
      </c>
      <c r="P22" s="5">
        <v>2</v>
      </c>
      <c r="Q22" s="2">
        <f t="shared" si="9"/>
        <v>1.1170107212763709</v>
      </c>
      <c r="R22" s="2">
        <f t="shared" si="10"/>
        <v>3.4906585039886591E-2</v>
      </c>
      <c r="S22" s="2">
        <f t="shared" si="11"/>
        <v>1.1309535088738987</v>
      </c>
      <c r="T22" s="1"/>
      <c r="U22" s="2">
        <f t="shared" si="12"/>
        <v>1.1284405869011689</v>
      </c>
      <c r="V22" s="1"/>
      <c r="W22" s="1"/>
      <c r="X22" s="1"/>
      <c r="Y22" s="1"/>
    </row>
    <row r="23" spans="1:25">
      <c r="A23" s="3">
        <v>618.9</v>
      </c>
      <c r="B23" s="3">
        <f t="shared" si="13"/>
        <v>3.2945000000000002</v>
      </c>
      <c r="C23" s="5">
        <f t="shared" si="1"/>
        <v>3888.6633866134457</v>
      </c>
      <c r="D23" s="5">
        <f t="shared" si="2"/>
        <v>20.699953994503147</v>
      </c>
      <c r="E23" s="2">
        <v>2.024</v>
      </c>
      <c r="F23" s="2">
        <f t="shared" si="15"/>
        <v>2.2240000000000003E-2</v>
      </c>
      <c r="G23" s="1">
        <v>4.72</v>
      </c>
      <c r="H23" s="1">
        <f t="shared" si="14"/>
        <v>6.7199999999999996E-2</v>
      </c>
      <c r="I23" s="2">
        <f t="shared" si="5"/>
        <v>2.3320158102766797</v>
      </c>
      <c r="J23" s="2">
        <f t="shared" si="6"/>
        <v>5.8826102579324781E-2</v>
      </c>
      <c r="K23" s="2">
        <f t="shared" si="7"/>
        <v>2.37899922238029</v>
      </c>
      <c r="L23" s="2"/>
      <c r="M23" s="2">
        <f t="shared" si="8"/>
        <v>2.5833822868765854</v>
      </c>
      <c r="N23" s="2"/>
      <c r="O23" s="5">
        <v>55</v>
      </c>
      <c r="P23" s="5">
        <v>2</v>
      </c>
      <c r="Q23" s="2">
        <f t="shared" si="9"/>
        <v>0.95993108859688125</v>
      </c>
      <c r="R23" s="2">
        <f t="shared" si="10"/>
        <v>3.4906585039886591E-2</v>
      </c>
      <c r="S23" s="2">
        <f t="shared" si="11"/>
        <v>0.97810586842086222</v>
      </c>
      <c r="T23" s="1"/>
      <c r="U23" s="2">
        <f t="shared" si="12"/>
        <v>0.96376868546323557</v>
      </c>
      <c r="V23" s="1"/>
      <c r="W23" s="1"/>
      <c r="X23" s="1"/>
      <c r="Y23" s="1"/>
    </row>
    <row r="24" spans="1:25">
      <c r="A24" s="3">
        <v>668.8</v>
      </c>
      <c r="B24" s="3">
        <f t="shared" si="13"/>
        <v>3.544</v>
      </c>
      <c r="C24" s="5">
        <f t="shared" si="1"/>
        <v>4202.1943334417074</v>
      </c>
      <c r="D24" s="5">
        <f t="shared" si="2"/>
        <v>22.267608728644454</v>
      </c>
      <c r="E24" s="2">
        <v>2.177</v>
      </c>
      <c r="F24" s="2">
        <f t="shared" si="15"/>
        <v>2.3769999999999999E-2</v>
      </c>
      <c r="G24" s="1">
        <v>4.5599999999999996</v>
      </c>
      <c r="H24" s="1">
        <f t="shared" si="14"/>
        <v>6.5599999999999992E-2</v>
      </c>
      <c r="I24" s="2">
        <f t="shared" si="5"/>
        <v>2.0946256316031233</v>
      </c>
      <c r="J24" s="2">
        <f t="shared" si="6"/>
        <v>5.3003790198992297E-2</v>
      </c>
      <c r="K24" s="2">
        <f t="shared" si="7"/>
        <v>2.1309754871951858</v>
      </c>
      <c r="L24" s="2"/>
      <c r="M24" s="2">
        <f t="shared" si="8"/>
        <v>2.2514360034972394</v>
      </c>
      <c r="N24" s="2"/>
      <c r="O24" s="5">
        <v>42</v>
      </c>
      <c r="P24" s="5">
        <v>2</v>
      </c>
      <c r="Q24" s="2">
        <f t="shared" si="9"/>
        <v>0.73303828583761843</v>
      </c>
      <c r="R24" s="2">
        <f t="shared" si="10"/>
        <v>3.4906585039886591E-2</v>
      </c>
      <c r="S24" s="2">
        <f t="shared" si="11"/>
        <v>0.74618692829086775</v>
      </c>
      <c r="T24" s="1"/>
      <c r="U24" s="2">
        <f t="shared" si="12"/>
        <v>0.7240210974211283</v>
      </c>
      <c r="V24" s="1"/>
      <c r="W24" s="1"/>
      <c r="X24" s="1"/>
      <c r="Y24" s="1"/>
    </row>
    <row r="25" spans="1:25">
      <c r="A25" s="3">
        <v>707.3</v>
      </c>
      <c r="B25" s="3">
        <f t="shared" si="13"/>
        <v>3.7364999999999999</v>
      </c>
      <c r="C25" s="5">
        <f t="shared" si="1"/>
        <v>4444.0969677681214</v>
      </c>
      <c r="D25" s="5">
        <f t="shared" si="2"/>
        <v>23.477121900276522</v>
      </c>
      <c r="E25" s="2">
        <v>2.274</v>
      </c>
      <c r="F25" s="2">
        <f t="shared" si="15"/>
        <v>2.4739999999999998E-2</v>
      </c>
      <c r="G25" s="1">
        <v>4.3899999999999997</v>
      </c>
      <c r="H25" s="1">
        <f t="shared" si="14"/>
        <v>6.3899999999999998E-2</v>
      </c>
      <c r="I25" s="2">
        <f t="shared" si="5"/>
        <v>1.9305189094107298</v>
      </c>
      <c r="J25" s="2">
        <f t="shared" si="6"/>
        <v>4.910335875937618E-2</v>
      </c>
      <c r="K25" s="2">
        <f t="shared" si="7"/>
        <v>1.9589530078850799</v>
      </c>
      <c r="L25" s="2"/>
      <c r="M25" s="2">
        <f t="shared" si="8"/>
        <v>2.0406845847129196</v>
      </c>
      <c r="N25" s="2"/>
      <c r="O25" s="5">
        <v>36</v>
      </c>
      <c r="P25" s="5">
        <v>2</v>
      </c>
      <c r="Q25" s="2">
        <f t="shared" si="9"/>
        <v>0.62831853071795862</v>
      </c>
      <c r="R25" s="2">
        <f t="shared" si="10"/>
        <v>3.4906585039886591E-2</v>
      </c>
      <c r="S25" s="2">
        <f t="shared" si="11"/>
        <v>0.62525744658229676</v>
      </c>
      <c r="T25" s="1"/>
      <c r="U25" s="2">
        <f t="shared" si="12"/>
        <v>0.60372819295297819</v>
      </c>
      <c r="V25" s="1"/>
      <c r="W25" s="1"/>
      <c r="X25" s="1"/>
      <c r="Y25" s="1"/>
    </row>
    <row r="26" spans="1:25">
      <c r="A26" s="3">
        <v>751.9</v>
      </c>
      <c r="B26" s="3">
        <f t="shared" si="13"/>
        <v>3.9595000000000002</v>
      </c>
      <c r="C26" s="5">
        <f t="shared" si="1"/>
        <v>4724.3270324683308</v>
      </c>
      <c r="D26" s="5">
        <f t="shared" si="2"/>
        <v>24.878272223777572</v>
      </c>
      <c r="E26" s="2">
        <v>2.363</v>
      </c>
      <c r="F26" s="2">
        <f t="shared" si="15"/>
        <v>2.563E-2</v>
      </c>
      <c r="G26" s="1">
        <v>4.18</v>
      </c>
      <c r="H26" s="1">
        <f t="shared" si="14"/>
        <v>6.1799999999999994E-2</v>
      </c>
      <c r="I26" s="2">
        <f t="shared" si="5"/>
        <v>1.7689377909437154</v>
      </c>
      <c r="J26" s="2">
        <f t="shared" si="6"/>
        <v>4.533976960723124E-2</v>
      </c>
      <c r="K26" s="2">
        <f t="shared" si="7"/>
        <v>1.7978086709149723</v>
      </c>
      <c r="L26" s="2"/>
      <c r="M26" s="2">
        <f t="shared" si="8"/>
        <v>1.8526547294152929</v>
      </c>
      <c r="N26" s="2"/>
      <c r="O26" s="5">
        <v>27</v>
      </c>
      <c r="P26" s="5">
        <v>2</v>
      </c>
      <c r="Q26" s="2">
        <f t="shared" si="9"/>
        <v>0.47123889803846897</v>
      </c>
      <c r="R26" s="2">
        <f t="shared" si="10"/>
        <v>3.4906585039886591E-2</v>
      </c>
      <c r="S26" s="2">
        <f t="shared" si="11"/>
        <v>0.52509223787411363</v>
      </c>
      <c r="T26" s="1"/>
      <c r="U26" s="2">
        <f t="shared" si="12"/>
        <v>0.50617323380669044</v>
      </c>
      <c r="V26" s="1"/>
      <c r="W26" s="1"/>
      <c r="X26" s="1"/>
      <c r="Y26" s="1"/>
    </row>
    <row r="27" spans="1:25">
      <c r="A27" s="3">
        <v>804</v>
      </c>
      <c r="B27" s="3">
        <f t="shared" si="13"/>
        <v>4.2200000000000006</v>
      </c>
      <c r="C27" s="5">
        <f t="shared" si="1"/>
        <v>5051.6809869723875</v>
      </c>
      <c r="D27" s="5">
        <f t="shared" si="2"/>
        <v>26.515041996297857</v>
      </c>
      <c r="E27" s="2">
        <v>2.4369999999999998</v>
      </c>
      <c r="F27" s="2">
        <f t="shared" si="15"/>
        <v>2.6369999999999998E-2</v>
      </c>
      <c r="G27" s="1">
        <v>3.97</v>
      </c>
      <c r="H27" s="1">
        <f t="shared" si="14"/>
        <v>5.9700000000000003E-2</v>
      </c>
      <c r="I27" s="2">
        <f t="shared" si="5"/>
        <v>1.629052113254001</v>
      </c>
      <c r="J27" s="2">
        <f t="shared" si="6"/>
        <v>4.212478630550185E-2</v>
      </c>
      <c r="K27" s="2">
        <f t="shared" si="7"/>
        <v>1.6543539696120362</v>
      </c>
      <c r="L27" s="2"/>
      <c r="M27" s="2">
        <f t="shared" si="8"/>
        <v>1.6911597163693854</v>
      </c>
      <c r="N27" s="2"/>
      <c r="O27" s="5">
        <v>24</v>
      </c>
      <c r="P27" s="5">
        <v>2</v>
      </c>
      <c r="Q27" s="2">
        <f t="shared" si="9"/>
        <v>0.41887902047863906</v>
      </c>
      <c r="R27" s="2">
        <f t="shared" si="10"/>
        <v>3.4906585039886591E-2</v>
      </c>
      <c r="S27" s="2">
        <f t="shared" si="11"/>
        <v>0.44236535496709894</v>
      </c>
      <c r="T27" s="1"/>
      <c r="U27" s="2">
        <f t="shared" si="12"/>
        <v>0.4267254348976961</v>
      </c>
      <c r="V27" s="1"/>
      <c r="W27" s="1"/>
      <c r="X27" s="1"/>
      <c r="Y27" s="1"/>
    </row>
    <row r="28" spans="1:25">
      <c r="A28" s="3">
        <v>894.8</v>
      </c>
      <c r="B28" s="3">
        <f t="shared" si="13"/>
        <v>4.6740000000000004</v>
      </c>
      <c r="C28" s="5">
        <f t="shared" si="1"/>
        <v>5622.1942128642931</v>
      </c>
      <c r="D28" s="5">
        <f t="shared" si="2"/>
        <v>29.367608125757389</v>
      </c>
      <c r="E28" s="2">
        <v>2.5190000000000001</v>
      </c>
      <c r="F28" s="2">
        <f t="shared" si="15"/>
        <v>2.7189999999999999E-2</v>
      </c>
      <c r="G28" s="1">
        <v>3.69</v>
      </c>
      <c r="H28" s="1">
        <f t="shared" si="14"/>
        <v>5.6900000000000006E-2</v>
      </c>
      <c r="I28" s="2">
        <f t="shared" si="5"/>
        <v>1.4648670107185391</v>
      </c>
      <c r="J28" s="2">
        <f t="shared" si="6"/>
        <v>3.8400053204222739E-2</v>
      </c>
      <c r="K28" s="2">
        <f t="shared" si="7"/>
        <v>1.4834540378711605</v>
      </c>
      <c r="L28" s="2"/>
      <c r="M28" s="2">
        <f t="shared" si="8"/>
        <v>1.5045123264619631</v>
      </c>
      <c r="N28" s="2"/>
      <c r="O28" s="5">
        <v>19</v>
      </c>
      <c r="P28" s="5">
        <v>3</v>
      </c>
      <c r="Q28" s="2">
        <f t="shared" si="9"/>
        <v>0.33161255787892258</v>
      </c>
      <c r="R28" s="2">
        <f t="shared" si="10"/>
        <v>5.2359877559829883E-2</v>
      </c>
      <c r="S28" s="2">
        <f t="shared" si="11"/>
        <v>0.34830720775572233</v>
      </c>
      <c r="T28" s="1"/>
      <c r="U28" s="2">
        <f t="shared" si="12"/>
        <v>0.33720190021909757</v>
      </c>
      <c r="V28" s="1"/>
      <c r="W28" s="1"/>
      <c r="X28" s="1"/>
      <c r="Y28" s="1"/>
    </row>
    <row r="29" spans="1:25">
      <c r="A29" s="3">
        <v>982</v>
      </c>
      <c r="B29" s="3">
        <f t="shared" si="13"/>
        <v>5.1100000000000003</v>
      </c>
      <c r="C29" s="5">
        <f t="shared" si="1"/>
        <v>6170.0879716503541</v>
      </c>
      <c r="D29" s="5">
        <f t="shared" si="2"/>
        <v>32.107076919687685</v>
      </c>
      <c r="E29" s="2">
        <v>2.5659999999999998</v>
      </c>
      <c r="F29" s="2">
        <f t="shared" si="15"/>
        <v>2.7659999999999997E-2</v>
      </c>
      <c r="G29" s="1">
        <v>3.48</v>
      </c>
      <c r="H29" s="1">
        <f t="shared" si="14"/>
        <v>5.4800000000000001E-2</v>
      </c>
      <c r="I29" s="2">
        <f t="shared" si="5"/>
        <v>1.3561964146531567</v>
      </c>
      <c r="J29" s="2">
        <f t="shared" si="6"/>
        <v>3.5975211546884767E-2</v>
      </c>
      <c r="K29" s="2">
        <f t="shared" si="7"/>
        <v>1.3770136274485494</v>
      </c>
      <c r="L29" s="2"/>
      <c r="M29" s="2">
        <f t="shared" si="8"/>
        <v>1.3908506473440478</v>
      </c>
      <c r="N29" s="2"/>
      <c r="O29" s="5">
        <v>16</v>
      </c>
      <c r="P29" s="5">
        <v>2</v>
      </c>
      <c r="Q29" s="2">
        <f t="shared" si="9"/>
        <v>0.27925268031909273</v>
      </c>
      <c r="R29" s="2">
        <f t="shared" si="10"/>
        <v>3.4906585039886591E-2</v>
      </c>
      <c r="S29" s="2">
        <f t="shared" si="11"/>
        <v>0.29059271354680005</v>
      </c>
      <c r="T29" s="1"/>
      <c r="U29" s="2">
        <f t="shared" si="12"/>
        <v>0.28243393281285734</v>
      </c>
      <c r="V29" s="1"/>
      <c r="W29" s="1"/>
      <c r="X29" s="1"/>
      <c r="Y29" s="1"/>
    </row>
    <row r="30" spans="1:25">
      <c r="A30" s="3">
        <v>1041</v>
      </c>
      <c r="B30" s="3">
        <f t="shared" si="13"/>
        <v>5.4050000000000002</v>
      </c>
      <c r="C30" s="5">
        <f t="shared" si="1"/>
        <v>6540.7959047739496</v>
      </c>
      <c r="D30" s="5">
        <f t="shared" si="2"/>
        <v>33.960616585305665</v>
      </c>
      <c r="E30" s="2">
        <v>2.5880000000000001</v>
      </c>
      <c r="F30" s="2">
        <f t="shared" si="15"/>
        <v>2.7880000000000002E-2</v>
      </c>
      <c r="G30" s="1">
        <v>3.38</v>
      </c>
      <c r="H30" s="1">
        <f>0.015*G30+0.02</f>
        <v>7.0699999999999999E-2</v>
      </c>
      <c r="I30" s="2">
        <f t="shared" si="5"/>
        <v>1.3060278207109737</v>
      </c>
      <c r="J30" s="2">
        <f t="shared" si="6"/>
        <v>4.1387965858354692E-2</v>
      </c>
      <c r="K30" s="2">
        <f t="shared" si="7"/>
        <v>1.3245072082286511</v>
      </c>
      <c r="L30" s="2"/>
      <c r="M30" s="2">
        <f t="shared" si="8"/>
        <v>1.3354066141879486</v>
      </c>
      <c r="N30" s="2"/>
      <c r="O30" s="5">
        <v>14</v>
      </c>
      <c r="P30" s="5">
        <v>2</v>
      </c>
      <c r="Q30" s="2">
        <f t="shared" si="9"/>
        <v>0.24434609527920614</v>
      </c>
      <c r="R30" s="2">
        <f t="shared" si="10"/>
        <v>3.4906585039886591E-2</v>
      </c>
      <c r="S30" s="2">
        <f t="shared" si="11"/>
        <v>0.26190043377213335</v>
      </c>
      <c r="T30" s="1"/>
      <c r="U30" s="2">
        <f t="shared" si="12"/>
        <v>0.25517898668179995</v>
      </c>
      <c r="V30" s="1"/>
      <c r="W30" s="1"/>
      <c r="X30" s="1"/>
      <c r="Y30" s="1"/>
    </row>
    <row r="31" spans="1:25">
      <c r="A31" s="3">
        <v>1122.5999999999999</v>
      </c>
      <c r="B31" s="3">
        <f t="shared" si="13"/>
        <v>5.8129999999999997</v>
      </c>
      <c r="C31" s="5">
        <f t="shared" si="1"/>
        <v>7053.5038258398026</v>
      </c>
      <c r="D31" s="5">
        <f t="shared" si="2"/>
        <v>36.524156190634933</v>
      </c>
      <c r="E31" s="2">
        <v>2.61</v>
      </c>
      <c r="F31" s="2">
        <f t="shared" si="15"/>
        <v>2.81E-2</v>
      </c>
      <c r="G31" s="1">
        <v>3.27</v>
      </c>
      <c r="H31" s="1">
        <f>0.015*G31+0.02</f>
        <v>6.905E-2</v>
      </c>
      <c r="I31" s="2">
        <f t="shared" si="5"/>
        <v>1.2528735632183909</v>
      </c>
      <c r="J31" s="2">
        <f t="shared" si="6"/>
        <v>3.9944730699784214E-2</v>
      </c>
      <c r="K31" s="2">
        <f t="shared" si="7"/>
        <v>1.2688802801498555</v>
      </c>
      <c r="L31" s="2"/>
      <c r="M31" s="2">
        <f t="shared" si="8"/>
        <v>1.2770732832349352</v>
      </c>
      <c r="N31" s="2"/>
      <c r="O31" s="5">
        <v>12</v>
      </c>
      <c r="P31" s="5">
        <v>2</v>
      </c>
      <c r="Q31" s="2">
        <f t="shared" si="9"/>
        <v>0.20943951023931953</v>
      </c>
      <c r="R31" s="2">
        <f t="shared" si="10"/>
        <v>3.4906585039886591E-2</v>
      </c>
      <c r="S31" s="2">
        <f t="shared" si="11"/>
        <v>0.23099704903310192</v>
      </c>
      <c r="T31" s="1"/>
      <c r="U31" s="2">
        <f t="shared" si="12"/>
        <v>0.22575883415616582</v>
      </c>
      <c r="V31" s="1"/>
      <c r="W31" s="1"/>
      <c r="X31" s="1"/>
      <c r="Y31" s="1"/>
    </row>
    <row r="32" spans="1:25">
      <c r="A32" s="3">
        <v>1218.5999999999999</v>
      </c>
      <c r="B32" s="3">
        <f t="shared" si="13"/>
        <v>6.2930000000000001</v>
      </c>
      <c r="C32" s="5">
        <f t="shared" si="1"/>
        <v>7656.6896153290436</v>
      </c>
      <c r="D32" s="5">
        <f t="shared" si="2"/>
        <v>39.540085138081139</v>
      </c>
      <c r="E32" s="2">
        <v>2.6280000000000001</v>
      </c>
      <c r="F32" s="2">
        <f t="shared" si="15"/>
        <v>2.828E-2</v>
      </c>
      <c r="G32" s="1">
        <v>3.17</v>
      </c>
      <c r="H32" s="1">
        <f>0.015*G32+0.02</f>
        <v>6.7549999999999999E-2</v>
      </c>
      <c r="I32" s="2">
        <f t="shared" si="5"/>
        <v>1.2062404870624048</v>
      </c>
      <c r="J32" s="2">
        <f t="shared" si="6"/>
        <v>3.8684353490915077E-2</v>
      </c>
      <c r="K32" s="2">
        <f t="shared" si="7"/>
        <v>1.2205848640472317</v>
      </c>
      <c r="L32" s="2"/>
      <c r="M32" s="2">
        <f t="shared" si="8"/>
        <v>1.2267416562211795</v>
      </c>
      <c r="N32" s="2"/>
      <c r="O32" s="5">
        <v>10</v>
      </c>
      <c r="P32" s="5">
        <v>2</v>
      </c>
      <c r="Q32" s="2">
        <f t="shared" si="9"/>
        <v>0.17453292519943295</v>
      </c>
      <c r="R32" s="2">
        <f t="shared" si="10"/>
        <v>3.4906585039886591E-2</v>
      </c>
      <c r="S32" s="2">
        <f t="shared" si="11"/>
        <v>0.20340749070858344</v>
      </c>
      <c r="T32" s="1"/>
      <c r="U32" s="2">
        <f t="shared" si="12"/>
        <v>0.19940331585292226</v>
      </c>
      <c r="V32" s="1"/>
      <c r="W32" s="1"/>
      <c r="X32" s="1"/>
      <c r="Y32" s="1"/>
    </row>
    <row r="33" spans="1:25">
      <c r="A33" s="3">
        <v>1324.8</v>
      </c>
      <c r="B33" s="3">
        <f t="shared" si="13"/>
        <v>6.8239999999999998</v>
      </c>
      <c r="C33" s="5">
        <f t="shared" si="1"/>
        <v>8323.9638949515156</v>
      </c>
      <c r="D33" s="5">
        <f t="shared" si="2"/>
        <v>42.876456536193494</v>
      </c>
      <c r="E33" s="2">
        <v>2.6429999999999998</v>
      </c>
      <c r="F33" s="2">
        <f t="shared" si="15"/>
        <v>2.8429999999999997E-2</v>
      </c>
      <c r="G33" s="1">
        <v>3.08</v>
      </c>
      <c r="H33" s="1">
        <f>0.015*G33+0.02</f>
        <v>6.6199999999999995E-2</v>
      </c>
      <c r="I33" s="2">
        <f t="shared" si="5"/>
        <v>1.1653424139235717</v>
      </c>
      <c r="J33" s="2">
        <f t="shared" si="6"/>
        <v>3.7582551959079509E-2</v>
      </c>
      <c r="K33" s="2">
        <f t="shared" si="7"/>
        <v>1.1813514682152575</v>
      </c>
      <c r="L33" s="2"/>
      <c r="M33" s="2">
        <f t="shared" si="8"/>
        <v>1.1860536696289572</v>
      </c>
      <c r="N33" s="2"/>
      <c r="O33" s="5">
        <v>9</v>
      </c>
      <c r="P33" s="5">
        <v>2</v>
      </c>
      <c r="Q33" s="2">
        <f t="shared" si="9"/>
        <v>0.15707963267948966</v>
      </c>
      <c r="R33" s="2">
        <f t="shared" si="10"/>
        <v>3.4906585039886591E-2</v>
      </c>
      <c r="S33" s="2">
        <f t="shared" si="11"/>
        <v>0.18014073286886712</v>
      </c>
      <c r="T33" s="1"/>
      <c r="U33" s="2">
        <f t="shared" si="12"/>
        <v>0.17708625146979307</v>
      </c>
      <c r="V33" s="1"/>
      <c r="W33" s="1"/>
      <c r="X33" s="1"/>
      <c r="Y33" s="1"/>
    </row>
    <row r="34" spans="1:25">
      <c r="A34" s="3">
        <v>1468.8</v>
      </c>
      <c r="B34" s="3">
        <f t="shared" si="13"/>
        <v>7.5440000000000005</v>
      </c>
      <c r="C34" s="5">
        <f t="shared" si="1"/>
        <v>9228.7425791853766</v>
      </c>
      <c r="D34" s="5">
        <f t="shared" si="2"/>
        <v>47.400349957362799</v>
      </c>
      <c r="E34" s="2">
        <v>2.6560000000000001</v>
      </c>
      <c r="F34" s="2">
        <f t="shared" si="15"/>
        <v>2.8560000000000002E-2</v>
      </c>
      <c r="G34" s="1">
        <v>3</v>
      </c>
      <c r="H34" s="1">
        <f>0.015*G34+0.02</f>
        <v>6.5000000000000002E-2</v>
      </c>
      <c r="I34" s="2">
        <f t="shared" si="5"/>
        <v>1.1295180722891565</v>
      </c>
      <c r="J34" s="2">
        <f t="shared" si="6"/>
        <v>3.6618613006241835E-2</v>
      </c>
      <c r="K34" s="2">
        <f t="shared" si="7"/>
        <v>1.1433261714325489</v>
      </c>
      <c r="L34" s="2"/>
      <c r="M34" s="2">
        <f t="shared" si="8"/>
        <v>1.146778556203421</v>
      </c>
      <c r="N34" s="2"/>
      <c r="O34" s="5">
        <v>8</v>
      </c>
      <c r="P34" s="5">
        <v>2</v>
      </c>
      <c r="Q34" s="2">
        <f t="shared" si="9"/>
        <v>0.13962634015954636</v>
      </c>
      <c r="R34" s="2">
        <f t="shared" si="10"/>
        <v>3.4906585039886591E-2</v>
      </c>
      <c r="S34" s="2">
        <f t="shared" si="11"/>
        <v>0.15643536569628624</v>
      </c>
      <c r="T34" s="1"/>
      <c r="U34" s="2">
        <f t="shared" si="12"/>
        <v>0.15424064178781527</v>
      </c>
      <c r="V34" s="1"/>
      <c r="W34" s="1"/>
      <c r="X34" s="1"/>
      <c r="Y34" s="1"/>
    </row>
    <row r="35" spans="1:25">
      <c r="A35" s="3">
        <v>1558.6</v>
      </c>
      <c r="B35" s="3">
        <f t="shared" si="13"/>
        <v>7.9930000000000003</v>
      </c>
      <c r="C35" s="5">
        <f t="shared" si="1"/>
        <v>9792.972619770102</v>
      </c>
      <c r="D35" s="5">
        <f t="shared" si="2"/>
        <v>50.221500160286432</v>
      </c>
      <c r="E35" s="2">
        <v>2.6629999999999998</v>
      </c>
      <c r="F35" s="2">
        <f>0.015*E35+0.002</f>
        <v>4.1944999999999996E-2</v>
      </c>
      <c r="G35" s="1">
        <v>2.96</v>
      </c>
      <c r="H35" s="1">
        <f>0.025*G35+0.02</f>
        <v>9.4E-2</v>
      </c>
      <c r="I35" s="2">
        <f t="shared" si="5"/>
        <v>1.1115283514832897</v>
      </c>
      <c r="J35" s="2">
        <f t="shared" si="6"/>
        <v>5.2806254864050543E-2</v>
      </c>
      <c r="K35" s="2">
        <f t="shared" si="7"/>
        <v>1.1255237756678795</v>
      </c>
      <c r="L35" s="2"/>
      <c r="M35" s="2">
        <f t="shared" si="8"/>
        <v>1.128442495804701</v>
      </c>
      <c r="N35" s="2"/>
      <c r="O35" s="5">
        <v>7</v>
      </c>
      <c r="P35" s="5">
        <v>2</v>
      </c>
      <c r="Q35" s="2">
        <f t="shared" si="9"/>
        <v>0.12217304763960307</v>
      </c>
      <c r="R35" s="2">
        <f t="shared" si="10"/>
        <v>3.4906585039886591E-2</v>
      </c>
      <c r="S35" s="2">
        <f t="shared" si="11"/>
        <v>0.14476761714819064</v>
      </c>
      <c r="T35" s="1"/>
      <c r="U35" s="2">
        <f t="shared" si="12"/>
        <v>0.1429497644504103</v>
      </c>
      <c r="V35" s="1"/>
      <c r="W35" s="1"/>
      <c r="X35" s="1"/>
      <c r="Y35" s="1"/>
    </row>
    <row r="36" spans="1:25">
      <c r="A36" s="3">
        <v>1676.3</v>
      </c>
      <c r="B36" s="3">
        <f t="shared" si="13"/>
        <v>8.5814999999999984</v>
      </c>
      <c r="C36" s="5">
        <f t="shared" si="1"/>
        <v>10532.50353042514</v>
      </c>
      <c r="D36" s="5">
        <f t="shared" si="2"/>
        <v>53.91915471356161</v>
      </c>
      <c r="E36" s="2">
        <v>2.669</v>
      </c>
      <c r="F36" s="2">
        <f>0.015*E36+0.002</f>
        <v>4.2035000000000003E-2</v>
      </c>
      <c r="G36" s="1">
        <v>2.91</v>
      </c>
      <c r="H36" s="1">
        <f>0.025*G36+0.02</f>
        <v>9.2750000000000013E-2</v>
      </c>
      <c r="I36" s="2">
        <f t="shared" si="5"/>
        <v>1.0902959910078682</v>
      </c>
      <c r="J36" s="2">
        <f t="shared" si="6"/>
        <v>5.1922289989515091E-2</v>
      </c>
      <c r="K36" s="2">
        <f t="shared" si="7"/>
        <v>1.1069157267334959</v>
      </c>
      <c r="L36" s="2"/>
      <c r="M36" s="2">
        <f t="shared" si="8"/>
        <v>1.1093103320723705</v>
      </c>
      <c r="N36" s="2"/>
      <c r="O36" s="5">
        <v>6</v>
      </c>
      <c r="P36" s="5">
        <v>2</v>
      </c>
      <c r="Q36" s="2">
        <f t="shared" si="9"/>
        <v>0.10471975511965977</v>
      </c>
      <c r="R36" s="2">
        <f t="shared" si="10"/>
        <v>3.4906585039886591E-2</v>
      </c>
      <c r="S36" s="2">
        <f t="shared" si="11"/>
        <v>0.13203036989593087</v>
      </c>
      <c r="T36" s="1"/>
      <c r="U36" s="2">
        <f t="shared" si="12"/>
        <v>0.13058547932033271</v>
      </c>
      <c r="V36" s="1"/>
      <c r="W36" s="1"/>
      <c r="X36" s="1"/>
      <c r="Y36" s="1"/>
    </row>
    <row r="37" spans="1:25">
      <c r="A37" s="3">
        <v>1796.1</v>
      </c>
      <c r="B37" s="3">
        <f t="shared" si="13"/>
        <v>9.1804999999999986</v>
      </c>
      <c r="C37" s="5">
        <f t="shared" si="1"/>
        <v>11285.229130225254</v>
      </c>
      <c r="D37" s="5">
        <f t="shared" si="2"/>
        <v>57.682782712562179</v>
      </c>
      <c r="E37" s="2">
        <v>2.6749999999999998</v>
      </c>
      <c r="F37" s="2">
        <f>0.015*E37+0.002</f>
        <v>4.2124999999999996E-2</v>
      </c>
      <c r="G37" s="1">
        <v>2.88</v>
      </c>
      <c r="H37" s="1">
        <f>0.025*G37+0.02</f>
        <v>9.1999999999999998E-2</v>
      </c>
      <c r="I37" s="2">
        <f t="shared" si="5"/>
        <v>1.0766355140186916</v>
      </c>
      <c r="J37" s="2">
        <f t="shared" si="6"/>
        <v>5.1347017206742937E-2</v>
      </c>
      <c r="K37" s="2">
        <f t="shared" si="7"/>
        <v>1.0920078381984937</v>
      </c>
      <c r="L37" s="2"/>
      <c r="M37" s="2">
        <f t="shared" si="8"/>
        <v>1.0940067111257588</v>
      </c>
      <c r="N37" s="2"/>
      <c r="O37" s="5">
        <v>4</v>
      </c>
      <c r="P37" s="5">
        <v>2</v>
      </c>
      <c r="Q37" s="2">
        <f t="shared" si="9"/>
        <v>6.9813170079773182E-2</v>
      </c>
      <c r="R37" s="2">
        <f t="shared" si="10"/>
        <v>3.4906585039886591E-2</v>
      </c>
      <c r="S37" s="2">
        <f t="shared" si="11"/>
        <v>0.12130535685761612</v>
      </c>
      <c r="T37" s="1"/>
      <c r="U37" s="2">
        <f t="shared" si="12"/>
        <v>0.12014157198287001</v>
      </c>
      <c r="V37" s="1"/>
      <c r="W37" s="1"/>
      <c r="X37" s="1"/>
      <c r="Y37" s="1"/>
    </row>
    <row r="38" spans="1:25">
      <c r="A38" s="3">
        <v>1919.9</v>
      </c>
      <c r="B38" s="3">
        <f t="shared" si="13"/>
        <v>9.7995000000000001</v>
      </c>
      <c r="C38" s="5">
        <f t="shared" si="1"/>
        <v>12063.087471254088</v>
      </c>
      <c r="D38" s="5">
        <f t="shared" si="2"/>
        <v>61.572074417706354</v>
      </c>
      <c r="E38" s="2">
        <v>2.6789999999999998</v>
      </c>
      <c r="F38" s="2">
        <f>0.015*E38+0.002</f>
        <v>4.2185E-2</v>
      </c>
      <c r="G38" s="1">
        <v>2.85</v>
      </c>
      <c r="H38" s="1">
        <f>0.025*G38+0.02</f>
        <v>9.1250000000000012E-2</v>
      </c>
      <c r="I38" s="2">
        <f t="shared" si="5"/>
        <v>1.0638297872340428</v>
      </c>
      <c r="J38" s="2">
        <f t="shared" si="6"/>
        <v>5.0812862849745476E-2</v>
      </c>
      <c r="K38" s="2">
        <f t="shared" si="7"/>
        <v>1.0797128383460928</v>
      </c>
      <c r="L38" s="2"/>
      <c r="M38" s="2">
        <f t="shared" si="8"/>
        <v>1.0814011065736282</v>
      </c>
      <c r="N38" s="2"/>
      <c r="O38" s="5">
        <v>4</v>
      </c>
      <c r="P38" s="5">
        <v>2</v>
      </c>
      <c r="Q38" s="2">
        <f t="shared" si="9"/>
        <v>6.9813170079773182E-2</v>
      </c>
      <c r="R38" s="2">
        <f t="shared" si="10"/>
        <v>3.4906585039886591E-2</v>
      </c>
      <c r="S38" s="2">
        <f t="shared" si="11"/>
        <v>0.11200599926546984</v>
      </c>
      <c r="T38" s="1"/>
      <c r="U38" s="2">
        <f t="shared" si="12"/>
        <v>0.11106057866108676</v>
      </c>
      <c r="V38" s="1"/>
      <c r="W38" s="1"/>
      <c r="X38" s="1"/>
      <c r="Y38" s="1"/>
    </row>
    <row r="39" spans="1:25">
      <c r="A39" s="3">
        <v>2186.1</v>
      </c>
      <c r="B39" s="3">
        <f t="shared" si="13"/>
        <v>11.1305</v>
      </c>
      <c r="C39" s="5">
        <f t="shared" si="1"/>
        <v>13735.671400025292</v>
      </c>
      <c r="D39" s="5">
        <f t="shared" si="2"/>
        <v>69.934994061562378</v>
      </c>
      <c r="E39" s="2">
        <v>2.6859999999999999</v>
      </c>
      <c r="F39" s="2">
        <f>0.015*E39+0.002</f>
        <v>4.2290000000000001E-2</v>
      </c>
      <c r="G39" s="1">
        <v>2.8</v>
      </c>
      <c r="H39" s="1">
        <f>0.025*G39+0.02</f>
        <v>0.09</v>
      </c>
      <c r="I39" s="2">
        <f t="shared" si="5"/>
        <v>1.0424422933730453</v>
      </c>
      <c r="J39" s="2">
        <f t="shared" si="6"/>
        <v>4.9919912355452747E-2</v>
      </c>
      <c r="K39" s="2">
        <f t="shared" si="7"/>
        <v>1.0604995413805653</v>
      </c>
      <c r="L39" s="2"/>
      <c r="M39" s="2">
        <f t="shared" si="8"/>
        <v>1.0617302351744007</v>
      </c>
      <c r="N39" s="2"/>
      <c r="O39" s="5">
        <v>4</v>
      </c>
      <c r="P39" s="5">
        <v>2</v>
      </c>
      <c r="Q39" s="2">
        <f t="shared" si="9"/>
        <v>6.9813170079773182E-2</v>
      </c>
      <c r="R39" s="2">
        <f t="shared" si="10"/>
        <v>3.4906585039886591E-2</v>
      </c>
      <c r="S39" s="2">
        <f t="shared" si="11"/>
        <v>9.6344298049162669E-2</v>
      </c>
      <c r="T39" s="1"/>
      <c r="U39" s="2">
        <f t="shared" si="12"/>
        <v>9.5711915570023898E-2</v>
      </c>
      <c r="V39" s="1"/>
      <c r="W39" s="1"/>
      <c r="X39" s="1"/>
      <c r="Y39" s="1"/>
    </row>
    <row r="40" spans="1:25">
      <c r="A40" s="3"/>
      <c r="B40" s="1"/>
      <c r="C40" s="1"/>
      <c r="D40" s="1"/>
      <c r="E40" s="2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5">
      <c r="A41" s="3"/>
      <c r="B41" s="1"/>
      <c r="C41" s="1"/>
      <c r="D41" s="1"/>
      <c r="E41" s="2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5">
      <c r="A42" s="3"/>
      <c r="B42" s="1"/>
      <c r="C42" s="1"/>
      <c r="D42" s="1"/>
      <c r="E42" s="2"/>
      <c r="F42" s="1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5">
      <c r="A43" s="3"/>
      <c r="B43" s="1"/>
      <c r="C43" s="1"/>
      <c r="D43" s="1"/>
      <c r="E43" s="8" t="s">
        <v>8</v>
      </c>
      <c r="F43" s="8" t="s">
        <v>2</v>
      </c>
      <c r="G43" s="2"/>
      <c r="I43" s="8" t="s">
        <v>10</v>
      </c>
      <c r="J43" s="8" t="s">
        <v>2</v>
      </c>
      <c r="K43" s="1"/>
      <c r="L43" s="1"/>
      <c r="M43" s="1"/>
      <c r="N43" s="1"/>
      <c r="O43" s="1"/>
      <c r="P43" s="1"/>
      <c r="Q43" s="1"/>
      <c r="R43" s="1"/>
    </row>
    <row r="44" spans="1:25">
      <c r="A44" s="3"/>
      <c r="B44" s="1"/>
      <c r="C44" s="1"/>
      <c r="D44" s="1"/>
      <c r="E44" s="2">
        <v>1.0349999999999999</v>
      </c>
      <c r="F44" s="2">
        <v>0.01</v>
      </c>
      <c r="I44" s="3">
        <v>82</v>
      </c>
      <c r="J44" s="3">
        <v>1</v>
      </c>
      <c r="K44" s="1"/>
      <c r="L44" s="1"/>
      <c r="M44" s="1"/>
      <c r="N44" s="1"/>
      <c r="O44" s="1"/>
      <c r="P44" s="1"/>
      <c r="Q44" s="1"/>
      <c r="R44" s="1"/>
    </row>
    <row r="45" spans="1:25">
      <c r="A45" s="3"/>
      <c r="B45" s="1"/>
      <c r="C45" s="1"/>
      <c r="D45" s="1"/>
      <c r="E45" s="1"/>
      <c r="F45" s="1"/>
      <c r="I45" s="1"/>
      <c r="J45" s="1"/>
      <c r="K45" s="8"/>
      <c r="L45" s="8"/>
      <c r="M45" s="8"/>
      <c r="N45" s="8"/>
      <c r="O45" s="1"/>
      <c r="P45" s="1"/>
    </row>
    <row r="46" spans="1:25" ht="14">
      <c r="A46" s="3"/>
      <c r="B46" s="1"/>
      <c r="C46" s="1"/>
      <c r="D46" s="1"/>
      <c r="E46" s="8" t="s">
        <v>9</v>
      </c>
      <c r="F46" s="8" t="s">
        <v>2</v>
      </c>
      <c r="I46" s="8" t="s">
        <v>11</v>
      </c>
      <c r="J46" s="8" t="s">
        <v>2</v>
      </c>
      <c r="K46" s="2"/>
      <c r="L46" s="2"/>
      <c r="M46" s="2"/>
      <c r="N46" s="2"/>
      <c r="O46" s="1"/>
      <c r="P46" s="1"/>
    </row>
    <row r="47" spans="1:25">
      <c r="A47" s="3"/>
      <c r="B47" s="1"/>
      <c r="C47" s="1"/>
      <c r="D47" s="1"/>
      <c r="E47" s="1">
        <v>101.38</v>
      </c>
      <c r="F47" s="1">
        <v>0.5</v>
      </c>
      <c r="I47" s="3">
        <v>12.8</v>
      </c>
      <c r="J47" s="3">
        <v>0.3</v>
      </c>
      <c r="K47" s="1"/>
      <c r="L47" s="1"/>
      <c r="M47" s="1"/>
      <c r="N47" s="1"/>
      <c r="O47" s="1"/>
      <c r="P47" s="1"/>
    </row>
    <row r="48" spans="1:25">
      <c r="A48" s="3"/>
      <c r="B48" s="1"/>
      <c r="C48" s="1"/>
      <c r="D48" s="1"/>
      <c r="E48" s="1"/>
      <c r="F48" s="1"/>
      <c r="I48" s="1"/>
      <c r="J48" s="1"/>
      <c r="K48" s="8"/>
      <c r="L48" s="8"/>
      <c r="M48" s="8"/>
      <c r="N48" s="8"/>
      <c r="O48" s="1"/>
      <c r="P48" s="1"/>
    </row>
    <row r="49" spans="1:18" ht="14">
      <c r="A49" s="3"/>
      <c r="B49" s="1"/>
      <c r="C49" s="1"/>
      <c r="D49" s="1"/>
      <c r="E49" s="9" t="s">
        <v>12</v>
      </c>
      <c r="F49" s="8" t="s">
        <v>2</v>
      </c>
      <c r="I49" s="9" t="s">
        <v>13</v>
      </c>
      <c r="J49" s="8" t="s">
        <v>2</v>
      </c>
      <c r="K49" s="1"/>
      <c r="L49" s="1"/>
      <c r="M49" s="1"/>
      <c r="N49" s="1"/>
      <c r="O49" s="1"/>
      <c r="P49" s="1"/>
    </row>
    <row r="50" spans="1:18">
      <c r="A50" s="3"/>
      <c r="B50" s="1"/>
      <c r="C50" s="1"/>
      <c r="D50" s="1"/>
      <c r="E50" s="5">
        <f>1/SQRT(I44*E44/1000000000)</f>
        <v>3432.597634870333</v>
      </c>
      <c r="F50" s="5">
        <f>E50*(J44/I44+F44/E44)</f>
        <v>75.026141306521367</v>
      </c>
      <c r="I50" s="5">
        <v>3590</v>
      </c>
      <c r="J50" s="5">
        <v>150</v>
      </c>
      <c r="K50" s="1"/>
      <c r="L50" s="1"/>
      <c r="M50" s="1"/>
      <c r="N50" s="1"/>
      <c r="O50" s="1"/>
      <c r="P50" s="1"/>
    </row>
    <row r="51" spans="1:18">
      <c r="A51" s="3"/>
      <c r="B51" s="1"/>
      <c r="C51" s="1"/>
      <c r="D51" s="1"/>
      <c r="E51" s="2"/>
      <c r="H51" s="1"/>
      <c r="K51" s="8"/>
      <c r="L51" s="8"/>
      <c r="M51" s="8"/>
      <c r="N51" s="8"/>
      <c r="O51" s="1"/>
      <c r="P51" s="1"/>
    </row>
    <row r="52" spans="1:18">
      <c r="A52" s="3"/>
      <c r="B52" s="1"/>
      <c r="C52" s="1"/>
      <c r="D52" s="1"/>
      <c r="E52" s="2"/>
      <c r="F52" s="1"/>
      <c r="G52" s="2"/>
      <c r="H52" s="1"/>
      <c r="K52" s="5"/>
      <c r="L52" s="5"/>
      <c r="M52" s="5"/>
      <c r="N52" s="5"/>
      <c r="O52" s="1"/>
      <c r="P52" s="1"/>
    </row>
    <row r="53" spans="1:18">
      <c r="A53" s="3"/>
      <c r="B53" s="1"/>
      <c r="C53" s="1"/>
      <c r="D53" s="1"/>
      <c r="E53" s="2"/>
      <c r="F53" s="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3"/>
      <c r="B54" s="1"/>
      <c r="C54" s="1"/>
      <c r="D54" s="1"/>
      <c r="E54" s="2"/>
      <c r="F54" s="1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3"/>
      <c r="B55" s="1"/>
      <c r="C55" s="1"/>
      <c r="D55" s="1"/>
      <c r="E55" s="2"/>
      <c r="F55" s="1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3"/>
      <c r="B56" s="1"/>
      <c r="C56" s="1"/>
      <c r="D56" s="1"/>
      <c r="E56" s="2"/>
      <c r="F56" s="1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3"/>
      <c r="B57" s="1"/>
      <c r="C57" s="1"/>
      <c r="D57" s="1"/>
      <c r="E57" s="2"/>
      <c r="F57" s="1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3"/>
      <c r="B58" s="1"/>
      <c r="C58" s="1"/>
      <c r="D58" s="1"/>
      <c r="E58" s="2"/>
      <c r="F58" s="1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3"/>
      <c r="B59" s="1"/>
      <c r="C59" s="1"/>
      <c r="D59" s="1"/>
      <c r="E59" s="2"/>
      <c r="F59" s="1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3"/>
      <c r="B60" s="1"/>
      <c r="C60" s="1"/>
      <c r="D60" s="1"/>
      <c r="E60" s="2"/>
      <c r="F60" s="1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3"/>
      <c r="B61" s="1"/>
      <c r="C61" s="1"/>
      <c r="D61" s="1"/>
      <c r="E61" s="2"/>
      <c r="F61" s="1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3"/>
      <c r="B62" s="1"/>
      <c r="C62" s="1"/>
      <c r="D62" s="1"/>
      <c r="E62" s="2"/>
      <c r="F62" s="1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3"/>
      <c r="B63" s="1"/>
      <c r="C63" s="1"/>
      <c r="D63" s="1"/>
      <c r="E63" s="2"/>
      <c r="F63" s="1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3"/>
      <c r="B64" s="1"/>
      <c r="C64" s="1"/>
      <c r="D64" s="1"/>
      <c r="E64" s="2"/>
      <c r="F64" s="1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3"/>
      <c r="B65" s="1"/>
      <c r="C65" s="1"/>
      <c r="D65" s="1"/>
      <c r="E65" s="2"/>
      <c r="F65" s="1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3"/>
      <c r="B66" s="1"/>
      <c r="C66" s="1"/>
      <c r="D66" s="1"/>
      <c r="E66" s="2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3"/>
      <c r="B67" s="1"/>
      <c r="C67" s="1"/>
      <c r="D67" s="1"/>
      <c r="E67" s="2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3"/>
      <c r="B68" s="1"/>
      <c r="C68" s="1"/>
      <c r="D68" s="1"/>
      <c r="E68" s="2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3"/>
      <c r="B69" s="1"/>
      <c r="C69" s="1"/>
      <c r="D69" s="1"/>
      <c r="E69" s="2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3"/>
      <c r="B70" s="1"/>
      <c r="C70" s="1"/>
      <c r="D70" s="1"/>
      <c r="E70" s="2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2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2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2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2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2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2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2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2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2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2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2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2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2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2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2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2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2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2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2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2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2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2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2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2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2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2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2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2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2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2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2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2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2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2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2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2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2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2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2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2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2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2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2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2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2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2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2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2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2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2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2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2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2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2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2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2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2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2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2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2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2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2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2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2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2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2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2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2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2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2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2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2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2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2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1"/>
      <c r="D145" s="1"/>
      <c r="E145" s="2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1"/>
      <c r="D146" s="1"/>
      <c r="E146" s="2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1"/>
      <c r="D147" s="1"/>
      <c r="E147" s="2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1"/>
      <c r="D148" s="1"/>
      <c r="E148" s="2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1"/>
      <c r="D149" s="1"/>
      <c r="E149" s="2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1"/>
      <c r="D150" s="1"/>
      <c r="E150" s="2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1"/>
      <c r="D151" s="1"/>
      <c r="E151" s="2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1"/>
      <c r="D152" s="1"/>
      <c r="E152" s="2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1"/>
      <c r="D153" s="1"/>
      <c r="E153" s="2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1"/>
      <c r="D154" s="1"/>
      <c r="E154" s="2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1"/>
      <c r="D155" s="1"/>
      <c r="E155" s="2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1"/>
      <c r="B156" s="1"/>
      <c r="C156" s="1"/>
      <c r="D156" s="1"/>
      <c r="E156" s="2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1"/>
      <c r="B157" s="1"/>
      <c r="C157" s="1"/>
      <c r="D157" s="1"/>
      <c r="E157" s="2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1"/>
      <c r="B158" s="1"/>
      <c r="C158" s="1"/>
      <c r="D158" s="1"/>
      <c r="E158" s="2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1"/>
      <c r="B159" s="1"/>
      <c r="C159" s="1"/>
      <c r="D159" s="1"/>
      <c r="E159" s="2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1"/>
      <c r="B160" s="1"/>
      <c r="C160" s="1"/>
      <c r="D160" s="1"/>
      <c r="E160" s="2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1"/>
      <c r="B161" s="1"/>
      <c r="C161" s="1"/>
      <c r="D161" s="1"/>
      <c r="E161" s="2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1"/>
      <c r="B162" s="1"/>
      <c r="C162" s="1"/>
      <c r="D162" s="1"/>
      <c r="E162" s="2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1"/>
      <c r="B163" s="1"/>
      <c r="C163" s="1"/>
      <c r="D163" s="1"/>
      <c r="E163" s="2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1"/>
      <c r="B164" s="1"/>
      <c r="C164" s="1"/>
      <c r="D164" s="1"/>
      <c r="E164" s="2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1"/>
      <c r="B165" s="1"/>
      <c r="C165" s="1"/>
      <c r="D165" s="1"/>
      <c r="E165" s="2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1"/>
      <c r="B166" s="1"/>
      <c r="C166" s="1"/>
      <c r="D166" s="1"/>
      <c r="E166" s="2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1"/>
      <c r="B167" s="1"/>
      <c r="C167" s="1"/>
      <c r="D167" s="1"/>
      <c r="E167" s="2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1"/>
      <c r="B168" s="1"/>
      <c r="C168" s="1"/>
      <c r="D168" s="1"/>
      <c r="E168" s="2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1"/>
      <c r="B169" s="1"/>
      <c r="C169" s="1"/>
      <c r="D169" s="1"/>
      <c r="E169" s="2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1"/>
      <c r="B170" s="1"/>
      <c r="C170" s="1"/>
      <c r="D170" s="1"/>
      <c r="E170" s="2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1"/>
      <c r="B171" s="1"/>
      <c r="C171" s="1"/>
      <c r="D171" s="1"/>
      <c r="E171" s="2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1"/>
      <c r="B172" s="1"/>
      <c r="C172" s="1"/>
      <c r="D172" s="1"/>
      <c r="E172" s="2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1"/>
      <c r="B173" s="1"/>
      <c r="C173" s="1"/>
      <c r="D173" s="1"/>
      <c r="E173" s="2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1"/>
      <c r="B174" s="1"/>
      <c r="C174" s="1"/>
      <c r="D174" s="1"/>
      <c r="E174" s="2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1"/>
      <c r="B175" s="1"/>
      <c r="C175" s="1"/>
      <c r="D175" s="1"/>
      <c r="E175" s="2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1"/>
      <c r="B176" s="1"/>
      <c r="C176" s="1"/>
      <c r="D176" s="1"/>
      <c r="E176" s="2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1"/>
      <c r="B177" s="1"/>
      <c r="C177" s="1"/>
      <c r="D177" s="1"/>
      <c r="E177" s="2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1"/>
      <c r="B178" s="1"/>
      <c r="C178" s="1"/>
      <c r="D178" s="1"/>
      <c r="E178" s="2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1"/>
      <c r="B179" s="1"/>
      <c r="C179" s="1"/>
      <c r="D179" s="1"/>
      <c r="E179" s="2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1"/>
      <c r="B180" s="1"/>
      <c r="C180" s="1"/>
      <c r="D180" s="1"/>
      <c r="E180" s="2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1"/>
      <c r="B181" s="1"/>
      <c r="C181" s="1"/>
      <c r="D181" s="1"/>
      <c r="E181" s="2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1"/>
      <c r="B182" s="1"/>
      <c r="C182" s="1"/>
      <c r="D182" s="1"/>
      <c r="E182" s="2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1"/>
      <c r="B183" s="1"/>
      <c r="C183" s="1"/>
      <c r="D183" s="1"/>
      <c r="E183" s="2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1"/>
      <c r="B184" s="1"/>
      <c r="C184" s="1"/>
      <c r="D184" s="1"/>
      <c r="E184" s="2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1"/>
      <c r="B185" s="1"/>
      <c r="C185" s="1"/>
      <c r="D185" s="1"/>
      <c r="E185" s="2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1"/>
      <c r="B186" s="1"/>
      <c r="C186" s="1"/>
      <c r="D186" s="1"/>
      <c r="E186" s="2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1"/>
      <c r="B187" s="1"/>
      <c r="C187" s="1"/>
      <c r="D187" s="1"/>
      <c r="E187" s="2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1"/>
      <c r="B188" s="1"/>
      <c r="C188" s="1"/>
      <c r="D188" s="1"/>
      <c r="E188" s="2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1"/>
      <c r="B189" s="1"/>
      <c r="C189" s="1"/>
      <c r="D189" s="1"/>
      <c r="E189" s="2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1"/>
      <c r="B190" s="1"/>
      <c r="C190" s="1"/>
      <c r="D190" s="1"/>
      <c r="E190" s="2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1"/>
      <c r="B191" s="1"/>
      <c r="C191" s="1"/>
      <c r="D191" s="1"/>
      <c r="E191" s="2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1"/>
      <c r="B192" s="1"/>
      <c r="C192" s="1"/>
      <c r="D192" s="1"/>
      <c r="E192" s="2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1"/>
      <c r="B193" s="1"/>
      <c r="C193" s="1"/>
      <c r="D193" s="1"/>
      <c r="E193" s="2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1"/>
      <c r="B194" s="1"/>
      <c r="C194" s="1"/>
      <c r="D194" s="1"/>
      <c r="E194" s="2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1"/>
      <c r="B195" s="1"/>
      <c r="C195" s="1"/>
      <c r="D195" s="1"/>
      <c r="E195" s="2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1"/>
      <c r="B196" s="1"/>
      <c r="C196" s="1"/>
      <c r="D196" s="1"/>
      <c r="E196" s="2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1"/>
      <c r="B197" s="1"/>
      <c r="C197" s="1"/>
      <c r="D197" s="1"/>
      <c r="E197" s="2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1"/>
      <c r="B198" s="1"/>
      <c r="C198" s="1"/>
      <c r="D198" s="1"/>
      <c r="E198" s="2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1"/>
      <c r="B199" s="1"/>
      <c r="C199" s="1"/>
      <c r="D199" s="1"/>
      <c r="E199" s="2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1"/>
      <c r="B200" s="1"/>
      <c r="C200" s="1"/>
      <c r="D200" s="1"/>
      <c r="E200" s="2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>
      <c r="A201" s="1"/>
      <c r="B201" s="1"/>
      <c r="C201" s="1"/>
      <c r="D201" s="1"/>
      <c r="E201" s="2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>
      <c r="A202" s="1"/>
      <c r="B202" s="1"/>
      <c r="C202" s="1"/>
      <c r="D202" s="1"/>
      <c r="E202" s="2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>
      <c r="A203" s="1"/>
      <c r="B203" s="1"/>
      <c r="C203" s="1"/>
      <c r="D203" s="1"/>
      <c r="E203" s="2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>
      <c r="A204" s="1"/>
      <c r="B204" s="1"/>
      <c r="C204" s="1"/>
      <c r="D204" s="1"/>
      <c r="E204" s="2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>
      <c r="A205" s="1"/>
      <c r="B205" s="1"/>
      <c r="C205" s="1"/>
      <c r="D205" s="1"/>
      <c r="E205" s="2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>
      <c r="A206" s="1"/>
      <c r="B206" s="1"/>
      <c r="C206" s="1"/>
      <c r="D206" s="1"/>
      <c r="E206" s="2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>
      <c r="A207" s="1"/>
      <c r="B207" s="1"/>
      <c r="C207" s="1"/>
      <c r="D207" s="1"/>
      <c r="E207" s="2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>
      <c r="A208" s="1"/>
      <c r="B208" s="1"/>
      <c r="C208" s="1"/>
      <c r="D208" s="1"/>
      <c r="E208" s="2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>
      <c r="A209" s="1"/>
      <c r="B209" s="1"/>
      <c r="C209" s="1"/>
      <c r="D209" s="1"/>
      <c r="E209" s="2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>
      <c r="A210" s="1"/>
      <c r="B210" s="1"/>
      <c r="C210" s="1"/>
      <c r="D210" s="1"/>
      <c r="E210" s="2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>
      <c r="A211" s="1"/>
      <c r="B211" s="1"/>
      <c r="C211" s="1"/>
      <c r="D211" s="1"/>
      <c r="E211" s="2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>
      <c r="A212" s="1"/>
      <c r="B212" s="1"/>
      <c r="C212" s="1"/>
      <c r="D212" s="1"/>
      <c r="E212" s="2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>
      <c r="A213" s="1"/>
      <c r="B213" s="1"/>
      <c r="C213" s="1"/>
      <c r="D213" s="1"/>
      <c r="E213" s="2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>
      <c r="A214" s="1"/>
      <c r="B214" s="1"/>
      <c r="C214" s="1"/>
      <c r="D214" s="1"/>
      <c r="E214" s="2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>
      <c r="A215" s="1"/>
      <c r="B215" s="1"/>
      <c r="C215" s="1"/>
      <c r="D215" s="1"/>
      <c r="E215" s="2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>
      <c r="A216" s="1"/>
      <c r="B216" s="1"/>
      <c r="C216" s="1"/>
      <c r="D216" s="1"/>
      <c r="E216" s="2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>
      <c r="A217" s="1"/>
      <c r="B217" s="1"/>
      <c r="C217" s="1"/>
      <c r="D217" s="1"/>
      <c r="E217" s="2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>
      <c r="A218" s="1"/>
      <c r="B218" s="1"/>
      <c r="C218" s="1"/>
      <c r="D218" s="1"/>
      <c r="E218" s="2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>
      <c r="A219" s="1"/>
      <c r="B219" s="1"/>
      <c r="C219" s="1"/>
      <c r="D219" s="1"/>
      <c r="E219" s="2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>
      <c r="A220" s="1"/>
      <c r="B220" s="1"/>
      <c r="C220" s="1"/>
      <c r="D220" s="1"/>
      <c r="E220" s="2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>
      <c r="A221" s="1"/>
      <c r="B221" s="1"/>
      <c r="C221" s="1"/>
      <c r="D221" s="1"/>
      <c r="E221" s="2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>
      <c r="A222" s="1"/>
      <c r="B222" s="1"/>
      <c r="C222" s="1"/>
      <c r="D222" s="1"/>
      <c r="E222" s="2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>
      <c r="A223" s="1"/>
      <c r="B223" s="1"/>
      <c r="C223" s="1"/>
      <c r="D223" s="1"/>
      <c r="E223" s="2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>
      <c r="A224" s="1"/>
      <c r="B224" s="1"/>
      <c r="C224" s="1"/>
      <c r="D224" s="1"/>
      <c r="E224" s="2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>
      <c r="A225" s="1"/>
      <c r="B225" s="1"/>
      <c r="C225" s="1"/>
      <c r="D225" s="1"/>
      <c r="E225" s="2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>
      <c r="A226" s="1"/>
      <c r="B226" s="1"/>
      <c r="C226" s="1"/>
      <c r="D226" s="1"/>
      <c r="E226" s="2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>
      <c r="A227" s="1"/>
      <c r="B227" s="1"/>
      <c r="C227" s="1"/>
      <c r="D227" s="1"/>
      <c r="E227" s="2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>
      <c r="A228" s="1"/>
      <c r="B228" s="1"/>
      <c r="C228" s="1"/>
      <c r="D228" s="1"/>
      <c r="E228" s="2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>
      <c r="A229" s="1"/>
      <c r="B229" s="1"/>
      <c r="C229" s="1"/>
      <c r="D229" s="1"/>
      <c r="E229" s="2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>
      <c r="A230" s="1"/>
      <c r="B230" s="1"/>
      <c r="C230" s="1"/>
      <c r="D230" s="1"/>
      <c r="E230" s="2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>
      <c r="A231" s="1"/>
      <c r="B231" s="1"/>
      <c r="C231" s="1"/>
      <c r="D231" s="1"/>
      <c r="E231" s="2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>
      <c r="A232" s="1"/>
      <c r="B232" s="1"/>
      <c r="C232" s="1"/>
      <c r="D232" s="1"/>
      <c r="E232" s="2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>
      <c r="A233" s="1"/>
      <c r="B233" s="1"/>
      <c r="C233" s="1"/>
      <c r="D233" s="1"/>
      <c r="E233" s="2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>
      <c r="A234" s="1"/>
      <c r="B234" s="1"/>
      <c r="C234" s="1"/>
      <c r="D234" s="1"/>
      <c r="E234" s="2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>
      <c r="A235" s="1"/>
      <c r="B235" s="1"/>
      <c r="C235" s="1"/>
      <c r="D235" s="1"/>
      <c r="E235" s="2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>
      <c r="A236" s="1"/>
      <c r="B236" s="1"/>
      <c r="C236" s="1"/>
      <c r="D236" s="1"/>
      <c r="E236" s="2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>
      <c r="A237" s="1"/>
      <c r="B237" s="1"/>
      <c r="C237" s="1"/>
      <c r="D237" s="1"/>
      <c r="E237" s="2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>
      <c r="A238" s="1"/>
      <c r="B238" s="1"/>
      <c r="C238" s="1"/>
      <c r="D238" s="1"/>
      <c r="E238" s="2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>
      <c r="A239" s="1"/>
      <c r="B239" s="1"/>
      <c r="C239" s="1"/>
      <c r="D239" s="1"/>
      <c r="E239" s="2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>
      <c r="A240" s="1"/>
      <c r="B240" s="1"/>
      <c r="C240" s="1"/>
      <c r="D240" s="1"/>
      <c r="E240" s="2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>
      <c r="A241" s="1"/>
      <c r="B241" s="1"/>
      <c r="C241" s="1"/>
      <c r="D241" s="1"/>
      <c r="E241" s="2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>
      <c r="A242" s="1"/>
      <c r="B242" s="1"/>
      <c r="C242" s="1"/>
      <c r="D242" s="1"/>
      <c r="E242" s="2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>
      <c r="A243" s="1"/>
      <c r="B243" s="1"/>
      <c r="C243" s="1"/>
      <c r="D243" s="1"/>
      <c r="E243" s="2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>
      <c r="A244" s="1"/>
      <c r="B244" s="1"/>
      <c r="C244" s="1"/>
      <c r="D244" s="1"/>
      <c r="E244" s="2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>
      <c r="A245" s="1"/>
      <c r="B245" s="1"/>
      <c r="C245" s="1"/>
      <c r="D245" s="1"/>
      <c r="E245" s="2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>
      <c r="A246" s="1"/>
      <c r="B246" s="1"/>
      <c r="C246" s="1"/>
      <c r="D246" s="1"/>
      <c r="E246" s="2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>
      <c r="A247" s="1"/>
      <c r="B247" s="1"/>
      <c r="C247" s="1"/>
      <c r="D247" s="1"/>
      <c r="E247" s="2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>
      <c r="A248" s="1"/>
      <c r="B248" s="1"/>
      <c r="C248" s="1"/>
      <c r="D248" s="1"/>
      <c r="E248" s="2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>
      <c r="A249" s="1"/>
      <c r="B249" s="1"/>
      <c r="C249" s="1"/>
      <c r="D249" s="1"/>
      <c r="E249" s="2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>
      <c r="A250" s="1"/>
      <c r="B250" s="1"/>
      <c r="C250" s="1"/>
      <c r="D250" s="1"/>
      <c r="E250" s="2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>
      <c r="A251" s="1"/>
      <c r="B251" s="1"/>
      <c r="C251" s="1"/>
      <c r="D251" s="1"/>
      <c r="E251" s="2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>
      <c r="E252" s="2"/>
      <c r="G252" s="2"/>
    </row>
    <row r="253" spans="1:18">
      <c r="E253" s="2"/>
      <c r="G253" s="2"/>
    </row>
    <row r="254" spans="1:18">
      <c r="E254" s="2"/>
      <c r="G254" s="2"/>
    </row>
    <row r="255" spans="1:18">
      <c r="E255" s="2"/>
      <c r="G255" s="2"/>
    </row>
    <row r="256" spans="1:18">
      <c r="E256" s="2"/>
      <c r="G256" s="2"/>
    </row>
    <row r="257" spans="5:7">
      <c r="E257" s="2"/>
      <c r="G257" s="2"/>
    </row>
    <row r="258" spans="5:7">
      <c r="E258" s="2"/>
      <c r="G258" s="2"/>
    </row>
    <row r="259" spans="5:7">
      <c r="E259" s="2"/>
      <c r="G259" s="2"/>
    </row>
    <row r="260" spans="5:7">
      <c r="E260" s="2"/>
      <c r="G260" s="2"/>
    </row>
    <row r="261" spans="5:7">
      <c r="E261" s="2"/>
      <c r="G261" s="2"/>
    </row>
    <row r="262" spans="5:7">
      <c r="E262" s="2"/>
      <c r="G262" s="2"/>
    </row>
    <row r="263" spans="5:7">
      <c r="E263" s="2"/>
      <c r="G263" s="2"/>
    </row>
    <row r="264" spans="5:7">
      <c r="E264" s="2"/>
      <c r="G264" s="2"/>
    </row>
    <row r="265" spans="5:7">
      <c r="E265" s="2"/>
      <c r="G265" s="2"/>
    </row>
    <row r="266" spans="5:7">
      <c r="E266" s="2"/>
      <c r="G266" s="2"/>
    </row>
    <row r="267" spans="5:7">
      <c r="E267" s="2"/>
      <c r="G267" s="2"/>
    </row>
    <row r="268" spans="5:7">
      <c r="E268" s="2"/>
      <c r="G268" s="2"/>
    </row>
    <row r="269" spans="5:7">
      <c r="E269" s="2"/>
      <c r="G269" s="2"/>
    </row>
    <row r="270" spans="5:7">
      <c r="E270" s="2"/>
      <c r="G270" s="2"/>
    </row>
    <row r="271" spans="5:7">
      <c r="E271" s="2"/>
      <c r="G271" s="2"/>
    </row>
    <row r="272" spans="5:7">
      <c r="E272" s="2"/>
      <c r="G272" s="2"/>
    </row>
    <row r="273" spans="5:7">
      <c r="E273" s="2"/>
      <c r="G273" s="2"/>
    </row>
    <row r="274" spans="5:7">
      <c r="E274" s="2"/>
      <c r="G274" s="2"/>
    </row>
    <row r="275" spans="5:7">
      <c r="E275" s="2"/>
      <c r="G275" s="2"/>
    </row>
    <row r="276" spans="5:7">
      <c r="E276" s="2"/>
      <c r="G276" s="2"/>
    </row>
    <row r="277" spans="5:7">
      <c r="E277" s="2"/>
      <c r="G277" s="2"/>
    </row>
    <row r="278" spans="5:7">
      <c r="E278" s="2"/>
      <c r="G278" s="2"/>
    </row>
    <row r="279" spans="5:7">
      <c r="E279" s="2"/>
      <c r="G279" s="2"/>
    </row>
    <row r="280" spans="5:7">
      <c r="E280" s="2"/>
      <c r="G280" s="2"/>
    </row>
    <row r="281" spans="5:7">
      <c r="E281" s="2"/>
      <c r="G281" s="2"/>
    </row>
    <row r="282" spans="5:7">
      <c r="E282" s="2"/>
      <c r="G282" s="2"/>
    </row>
    <row r="283" spans="5:7">
      <c r="E283" s="2"/>
      <c r="G283" s="2"/>
    </row>
    <row r="284" spans="5:7">
      <c r="E284" s="2"/>
      <c r="G284" s="2"/>
    </row>
    <row r="285" spans="5:7">
      <c r="E285" s="2"/>
      <c r="G285" s="2"/>
    </row>
    <row r="286" spans="5:7">
      <c r="E286" s="2"/>
      <c r="G286" s="2"/>
    </row>
    <row r="287" spans="5:7">
      <c r="E287" s="2"/>
      <c r="G287" s="2"/>
    </row>
    <row r="288" spans="5:7">
      <c r="E288" s="2"/>
      <c r="G288" s="2"/>
    </row>
    <row r="289" spans="5:7">
      <c r="E289" s="2"/>
      <c r="G289" s="2"/>
    </row>
    <row r="290" spans="5:7">
      <c r="E290" s="2"/>
      <c r="G290" s="2"/>
    </row>
    <row r="291" spans="5:7">
      <c r="E291" s="2"/>
      <c r="G291" s="2"/>
    </row>
    <row r="292" spans="5:7">
      <c r="E292" s="2"/>
      <c r="G292" s="2"/>
    </row>
    <row r="293" spans="5:7">
      <c r="E293" s="2"/>
      <c r="G293" s="2"/>
    </row>
    <row r="294" spans="5:7">
      <c r="E294" s="2"/>
      <c r="G294" s="2"/>
    </row>
    <row r="295" spans="5:7">
      <c r="E295" s="2"/>
      <c r="G295" s="2"/>
    </row>
    <row r="296" spans="5:7">
      <c r="E296" s="2"/>
      <c r="G296" s="2"/>
    </row>
    <row r="297" spans="5:7">
      <c r="E297" s="2"/>
      <c r="G297" s="2"/>
    </row>
    <row r="298" spans="5:7">
      <c r="E298" s="2"/>
      <c r="G298" s="2"/>
    </row>
    <row r="299" spans="5:7">
      <c r="E299" s="2"/>
      <c r="G299" s="2"/>
    </row>
    <row r="300" spans="5:7">
      <c r="E300" s="2"/>
      <c r="G300" s="2"/>
    </row>
    <row r="301" spans="5:7">
      <c r="E301" s="2"/>
      <c r="G301" s="2"/>
    </row>
    <row r="302" spans="5:7">
      <c r="E302" s="2"/>
      <c r="G302" s="2"/>
    </row>
    <row r="303" spans="5:7">
      <c r="E303" s="2"/>
      <c r="G303" s="2"/>
    </row>
    <row r="304" spans="5:7">
      <c r="E304" s="2"/>
      <c r="G304" s="2"/>
    </row>
    <row r="305" spans="5:7">
      <c r="E305" s="2"/>
      <c r="G305" s="2"/>
    </row>
    <row r="306" spans="5:7">
      <c r="E306" s="2"/>
      <c r="G306" s="2"/>
    </row>
    <row r="307" spans="5:7">
      <c r="E307" s="2"/>
      <c r="G307" s="2"/>
    </row>
    <row r="308" spans="5:7">
      <c r="E308" s="2"/>
      <c r="G308" s="2"/>
    </row>
    <row r="309" spans="5:7">
      <c r="E309" s="2"/>
      <c r="G309" s="2"/>
    </row>
    <row r="310" spans="5:7">
      <c r="E310" s="2"/>
      <c r="G310" s="2"/>
    </row>
    <row r="311" spans="5:7">
      <c r="E311" s="2"/>
      <c r="G311" s="2"/>
    </row>
    <row r="312" spans="5:7">
      <c r="E312" s="2"/>
      <c r="G312" s="2"/>
    </row>
    <row r="313" spans="5:7">
      <c r="E313" s="2"/>
      <c r="G313" s="2"/>
    </row>
    <row r="314" spans="5:7">
      <c r="E314" s="2"/>
      <c r="G314" s="2"/>
    </row>
    <row r="315" spans="5:7">
      <c r="E315" s="2"/>
      <c r="G315" s="2"/>
    </row>
    <row r="316" spans="5:7">
      <c r="E316" s="2"/>
      <c r="G316" s="2"/>
    </row>
    <row r="317" spans="5:7">
      <c r="E317" s="2"/>
      <c r="G317" s="2"/>
    </row>
    <row r="318" spans="5:7">
      <c r="E318" s="2"/>
      <c r="G318" s="2"/>
    </row>
    <row r="319" spans="5:7">
      <c r="E319" s="2"/>
      <c r="G319" s="2"/>
    </row>
    <row r="320" spans="5:7">
      <c r="E320" s="2"/>
      <c r="G320" s="2"/>
    </row>
    <row r="321" spans="5:7">
      <c r="E321" s="2"/>
      <c r="G321" s="2"/>
    </row>
    <row r="322" spans="5:7">
      <c r="E322" s="2"/>
      <c r="G322" s="2"/>
    </row>
    <row r="323" spans="5:7">
      <c r="E323" s="2"/>
      <c r="G323" s="2"/>
    </row>
    <row r="324" spans="5:7">
      <c r="E324" s="2"/>
      <c r="G324" s="2"/>
    </row>
    <row r="325" spans="5:7">
      <c r="E325" s="2"/>
      <c r="G325" s="2"/>
    </row>
    <row r="326" spans="5:7">
      <c r="E326" s="2"/>
      <c r="G326" s="2"/>
    </row>
    <row r="327" spans="5:7">
      <c r="E327" s="2"/>
      <c r="G327" s="2"/>
    </row>
    <row r="328" spans="5:7">
      <c r="E328" s="2"/>
      <c r="G328" s="2"/>
    </row>
    <row r="329" spans="5:7">
      <c r="E329" s="2"/>
      <c r="G329" s="2"/>
    </row>
    <row r="330" spans="5:7">
      <c r="E330" s="2"/>
      <c r="G330" s="2"/>
    </row>
    <row r="331" spans="5:7">
      <c r="E331" s="2"/>
      <c r="G331" s="2"/>
    </row>
    <row r="332" spans="5:7">
      <c r="E332" s="2"/>
      <c r="G332" s="2"/>
    </row>
    <row r="333" spans="5:7">
      <c r="E333" s="2"/>
      <c r="G333" s="2"/>
    </row>
    <row r="334" spans="5:7">
      <c r="E334" s="2"/>
      <c r="G334" s="2"/>
    </row>
    <row r="335" spans="5:7">
      <c r="E335" s="2"/>
      <c r="G335" s="2"/>
    </row>
    <row r="336" spans="5:7">
      <c r="E336" s="2"/>
      <c r="G336" s="2"/>
    </row>
    <row r="337" spans="5:7">
      <c r="E337" s="2"/>
      <c r="G337" s="2"/>
    </row>
    <row r="338" spans="5:7">
      <c r="E338" s="2"/>
      <c r="G338" s="2"/>
    </row>
    <row r="339" spans="5:7">
      <c r="E339" s="2"/>
      <c r="G339" s="2"/>
    </row>
    <row r="340" spans="5:7">
      <c r="E340" s="2"/>
      <c r="G340" s="2"/>
    </row>
    <row r="341" spans="5:7">
      <c r="E341" s="2"/>
      <c r="G341" s="2"/>
    </row>
    <row r="342" spans="5:7">
      <c r="E342" s="2"/>
      <c r="G342" s="2"/>
    </row>
    <row r="343" spans="5:7">
      <c r="E343" s="2"/>
      <c r="G343" s="2"/>
    </row>
    <row r="344" spans="5:7">
      <c r="E344" s="2"/>
      <c r="G344" s="2"/>
    </row>
    <row r="345" spans="5:7">
      <c r="E345" s="2"/>
      <c r="G345" s="2"/>
    </row>
    <row r="346" spans="5:7">
      <c r="E346" s="2"/>
      <c r="G346" s="2"/>
    </row>
    <row r="347" spans="5:7">
      <c r="E347" s="2"/>
      <c r="G347" s="2"/>
    </row>
    <row r="348" spans="5:7">
      <c r="E348" s="2"/>
      <c r="G348" s="2"/>
    </row>
    <row r="349" spans="5:7">
      <c r="E349" s="2"/>
      <c r="G349" s="2"/>
    </row>
    <row r="350" spans="5:7">
      <c r="E350" s="2"/>
      <c r="G350" s="2"/>
    </row>
    <row r="351" spans="5:7">
      <c r="E351" s="2"/>
      <c r="G351" s="2"/>
    </row>
    <row r="352" spans="5:7">
      <c r="E352" s="2"/>
      <c r="G352" s="2"/>
    </row>
    <row r="353" spans="5:7">
      <c r="E353" s="2"/>
      <c r="G353" s="2"/>
    </row>
    <row r="354" spans="5:7">
      <c r="E354" s="2"/>
      <c r="G354" s="2"/>
    </row>
    <row r="355" spans="5:7">
      <c r="E355" s="2"/>
      <c r="G355" s="2"/>
    </row>
    <row r="356" spans="5:7">
      <c r="E356" s="2"/>
      <c r="G356" s="2"/>
    </row>
    <row r="357" spans="5:7">
      <c r="E357" s="2"/>
      <c r="G357" s="2"/>
    </row>
    <row r="358" spans="5:7">
      <c r="E358" s="2"/>
      <c r="G358" s="2"/>
    </row>
    <row r="359" spans="5:7">
      <c r="E359" s="2"/>
      <c r="G359" s="2"/>
    </row>
    <row r="360" spans="5:7">
      <c r="E360" s="2"/>
      <c r="G360" s="2"/>
    </row>
    <row r="361" spans="5:7">
      <c r="E361" s="2"/>
      <c r="G361" s="2"/>
    </row>
    <row r="362" spans="5:7">
      <c r="E362" s="2"/>
      <c r="G362" s="2"/>
    </row>
    <row r="363" spans="5:7">
      <c r="E363" s="2"/>
      <c r="G363" s="2"/>
    </row>
    <row r="364" spans="5:7">
      <c r="E364" s="2"/>
      <c r="G364" s="2"/>
    </row>
    <row r="365" spans="5:7">
      <c r="E365" s="2"/>
      <c r="G365" s="2"/>
    </row>
    <row r="366" spans="5:7">
      <c r="E366" s="2"/>
      <c r="G366" s="2"/>
    </row>
    <row r="367" spans="5:7">
      <c r="E367" s="2"/>
      <c r="G367" s="2"/>
    </row>
    <row r="368" spans="5:7">
      <c r="E368" s="2"/>
      <c r="G368" s="2"/>
    </row>
    <row r="369" spans="5:7">
      <c r="E369" s="2"/>
      <c r="G369" s="2"/>
    </row>
    <row r="370" spans="5:7">
      <c r="E370" s="2"/>
      <c r="G370" s="2"/>
    </row>
    <row r="371" spans="5:7">
      <c r="E371" s="2"/>
      <c r="G371" s="2"/>
    </row>
    <row r="372" spans="5:7">
      <c r="E372" s="2"/>
      <c r="G372" s="2"/>
    </row>
    <row r="373" spans="5:7">
      <c r="E373" s="2"/>
      <c r="G373" s="2"/>
    </row>
    <row r="374" spans="5:7">
      <c r="E374" s="2"/>
      <c r="G374" s="2"/>
    </row>
    <row r="375" spans="5:7">
      <c r="E375" s="2"/>
      <c r="G375" s="2"/>
    </row>
    <row r="376" spans="5:7">
      <c r="E376" s="2"/>
      <c r="G376" s="2"/>
    </row>
    <row r="377" spans="5:7">
      <c r="E377" s="2"/>
      <c r="G377" s="2"/>
    </row>
    <row r="378" spans="5:7">
      <c r="E378" s="2"/>
      <c r="G378" s="2"/>
    </row>
    <row r="379" spans="5:7">
      <c r="E379" s="2"/>
      <c r="G379" s="2"/>
    </row>
    <row r="380" spans="5:7">
      <c r="E380" s="2"/>
      <c r="G380" s="2"/>
    </row>
    <row r="381" spans="5:7">
      <c r="E381" s="2"/>
      <c r="G381" s="2"/>
    </row>
    <row r="382" spans="5:7">
      <c r="E382" s="2"/>
      <c r="G382" s="2"/>
    </row>
    <row r="383" spans="5:7">
      <c r="E383" s="2"/>
      <c r="G383" s="2"/>
    </row>
    <row r="384" spans="5:7">
      <c r="E384" s="2"/>
      <c r="G384" s="2"/>
    </row>
    <row r="385" spans="5:7">
      <c r="E385" s="2"/>
      <c r="G385" s="2"/>
    </row>
    <row r="386" spans="5:7">
      <c r="E386" s="2"/>
      <c r="G386" s="2"/>
    </row>
    <row r="387" spans="5:7">
      <c r="E387" s="2"/>
      <c r="G387" s="2"/>
    </row>
    <row r="388" spans="5:7">
      <c r="E388" s="2"/>
      <c r="G388" s="2"/>
    </row>
    <row r="389" spans="5:7">
      <c r="E389" s="2"/>
      <c r="G389" s="2"/>
    </row>
    <row r="390" spans="5:7">
      <c r="E390" s="2"/>
      <c r="G390" s="2"/>
    </row>
    <row r="391" spans="5:7">
      <c r="E391" s="2"/>
      <c r="G391" s="2"/>
    </row>
    <row r="392" spans="5:7">
      <c r="E392" s="2"/>
      <c r="G392" s="2"/>
    </row>
    <row r="393" spans="5:7">
      <c r="E393" s="2"/>
      <c r="G393" s="2"/>
    </row>
    <row r="394" spans="5:7">
      <c r="E394" s="2"/>
      <c r="G394" s="2"/>
    </row>
    <row r="395" spans="5:7">
      <c r="E395" s="2"/>
      <c r="G395" s="2"/>
    </row>
    <row r="396" spans="5:7">
      <c r="E396" s="2"/>
      <c r="G396" s="2"/>
    </row>
    <row r="397" spans="5:7">
      <c r="E397" s="2"/>
      <c r="G397" s="2"/>
    </row>
    <row r="398" spans="5:7">
      <c r="E398" s="2"/>
      <c r="G398" s="2"/>
    </row>
    <row r="399" spans="5:7">
      <c r="E399" s="2"/>
      <c r="G399" s="2"/>
    </row>
    <row r="400" spans="5:7">
      <c r="E400" s="2"/>
      <c r="G400" s="2"/>
    </row>
    <row r="401" spans="5:7">
      <c r="E401" s="2"/>
      <c r="G401" s="2"/>
    </row>
    <row r="402" spans="5:7">
      <c r="E402" s="2"/>
      <c r="G402" s="2"/>
    </row>
    <row r="403" spans="5:7">
      <c r="E403" s="2"/>
      <c r="G403" s="2"/>
    </row>
    <row r="404" spans="5:7">
      <c r="E404" s="2"/>
      <c r="G404" s="2"/>
    </row>
    <row r="405" spans="5:7">
      <c r="E405" s="2"/>
      <c r="G405" s="2"/>
    </row>
    <row r="406" spans="5:7">
      <c r="E406" s="2"/>
      <c r="G406" s="2"/>
    </row>
    <row r="407" spans="5:7">
      <c r="E407" s="2"/>
      <c r="G407" s="2"/>
    </row>
    <row r="408" spans="5:7">
      <c r="E408" s="2"/>
      <c r="G408" s="2"/>
    </row>
    <row r="409" spans="5:7">
      <c r="E409" s="2"/>
      <c r="G409" s="2"/>
    </row>
    <row r="410" spans="5:7">
      <c r="E410" s="2"/>
      <c r="G410" s="2"/>
    </row>
    <row r="411" spans="5:7">
      <c r="E411" s="2"/>
      <c r="G411" s="2"/>
    </row>
    <row r="412" spans="5:7">
      <c r="E412" s="2"/>
      <c r="G412" s="2"/>
    </row>
    <row r="413" spans="5:7">
      <c r="E413" s="2"/>
      <c r="G413" s="2"/>
    </row>
    <row r="414" spans="5:7">
      <c r="E414" s="2"/>
      <c r="G414" s="2"/>
    </row>
    <row r="415" spans="5:7">
      <c r="E415" s="2"/>
      <c r="G415" s="2"/>
    </row>
    <row r="416" spans="5:7">
      <c r="E416" s="2"/>
      <c r="G416" s="2"/>
    </row>
    <row r="417" spans="5:7">
      <c r="E417" s="2"/>
      <c r="G417" s="2"/>
    </row>
    <row r="418" spans="5:7">
      <c r="E418" s="2"/>
      <c r="G418" s="2"/>
    </row>
    <row r="419" spans="5:7">
      <c r="E419" s="2"/>
      <c r="G419" s="2"/>
    </row>
    <row r="420" spans="5:7">
      <c r="E420" s="2"/>
      <c r="G420" s="2"/>
    </row>
    <row r="421" spans="5:7">
      <c r="E421" s="2"/>
      <c r="G421" s="2"/>
    </row>
    <row r="422" spans="5:7">
      <c r="E422" s="2"/>
      <c r="G422" s="2"/>
    </row>
    <row r="423" spans="5:7">
      <c r="E423" s="2"/>
      <c r="G423" s="2"/>
    </row>
    <row r="424" spans="5:7">
      <c r="E424" s="2"/>
      <c r="G424" s="2"/>
    </row>
    <row r="425" spans="5:7">
      <c r="E425" s="2"/>
      <c r="G425" s="2"/>
    </row>
    <row r="426" spans="5:7">
      <c r="E426" s="2"/>
      <c r="G426" s="2"/>
    </row>
    <row r="427" spans="5:7">
      <c r="E427" s="2"/>
      <c r="G427" s="2"/>
    </row>
    <row r="428" spans="5:7">
      <c r="E428" s="2"/>
      <c r="G428" s="2"/>
    </row>
    <row r="429" spans="5:7">
      <c r="E429" s="2"/>
      <c r="G429" s="2"/>
    </row>
    <row r="430" spans="5:7">
      <c r="E430" s="2"/>
      <c r="G430" s="2"/>
    </row>
    <row r="431" spans="5:7">
      <c r="E431" s="2"/>
      <c r="G431" s="2"/>
    </row>
    <row r="432" spans="5:7">
      <c r="E432" s="2"/>
      <c r="G432" s="2"/>
    </row>
    <row r="433" spans="5:7">
      <c r="E433" s="2"/>
      <c r="G433" s="2"/>
    </row>
    <row r="434" spans="5:7">
      <c r="E434" s="2"/>
      <c r="G434" s="2"/>
    </row>
    <row r="435" spans="5:7">
      <c r="E435" s="2"/>
      <c r="G435" s="2"/>
    </row>
    <row r="436" spans="5:7">
      <c r="E436" s="2"/>
      <c r="G436" s="2"/>
    </row>
    <row r="437" spans="5:7">
      <c r="E437" s="2"/>
      <c r="G437" s="2"/>
    </row>
    <row r="438" spans="5:7">
      <c r="E438" s="2"/>
      <c r="G438" s="2"/>
    </row>
    <row r="439" spans="5:7">
      <c r="E439" s="2"/>
      <c r="G439" s="2"/>
    </row>
    <row r="440" spans="5:7">
      <c r="E440" s="2"/>
      <c r="G440" s="2"/>
    </row>
    <row r="441" spans="5:7">
      <c r="E441" s="2"/>
      <c r="G441" s="2"/>
    </row>
    <row r="442" spans="5:7">
      <c r="E442" s="2"/>
      <c r="G442" s="2"/>
    </row>
    <row r="443" spans="5:7">
      <c r="E443" s="2"/>
      <c r="G443" s="2"/>
    </row>
    <row r="444" spans="5:7">
      <c r="E444" s="2"/>
      <c r="G444" s="2"/>
    </row>
    <row r="445" spans="5:7">
      <c r="E445" s="2"/>
      <c r="G445" s="2"/>
    </row>
    <row r="446" spans="5:7">
      <c r="E446" s="2"/>
      <c r="G446" s="2"/>
    </row>
    <row r="447" spans="5:7">
      <c r="E447" s="2"/>
      <c r="G447" s="2"/>
    </row>
    <row r="448" spans="5:7">
      <c r="E448" s="2"/>
      <c r="G448" s="2"/>
    </row>
    <row r="449" spans="5:7">
      <c r="E449" s="2"/>
      <c r="G449" s="2"/>
    </row>
    <row r="450" spans="5:7">
      <c r="E450" s="2"/>
      <c r="G450" s="2"/>
    </row>
    <row r="451" spans="5:7">
      <c r="E451" s="2"/>
      <c r="G451" s="2"/>
    </row>
    <row r="452" spans="5:7">
      <c r="E452" s="2"/>
      <c r="G452" s="2"/>
    </row>
    <row r="453" spans="5:7">
      <c r="E453" s="2"/>
      <c r="G453" s="2"/>
    </row>
    <row r="454" spans="5:7">
      <c r="E454" s="2"/>
      <c r="G454" s="2"/>
    </row>
    <row r="455" spans="5:7">
      <c r="E455" s="2"/>
      <c r="G455" s="2"/>
    </row>
    <row r="456" spans="5:7">
      <c r="E456" s="2"/>
      <c r="G456" s="2"/>
    </row>
    <row r="457" spans="5:7">
      <c r="E457" s="2"/>
      <c r="G457" s="2"/>
    </row>
    <row r="458" spans="5:7">
      <c r="E458" s="2"/>
      <c r="G458" s="2"/>
    </row>
    <row r="459" spans="5:7">
      <c r="E459" s="2"/>
      <c r="G459" s="2"/>
    </row>
    <row r="460" spans="5:7">
      <c r="E460" s="2"/>
      <c r="G460" s="2"/>
    </row>
    <row r="461" spans="5:7">
      <c r="E461" s="2"/>
      <c r="G461" s="2"/>
    </row>
    <row r="462" spans="5:7">
      <c r="E462" s="2"/>
      <c r="G462" s="2"/>
    </row>
    <row r="463" spans="5:7">
      <c r="E463" s="2"/>
      <c r="G463" s="2"/>
    </row>
    <row r="464" spans="5:7">
      <c r="E464" s="2"/>
      <c r="G464" s="2"/>
    </row>
    <row r="465" spans="5:7">
      <c r="E465" s="2"/>
      <c r="G465" s="2"/>
    </row>
    <row r="466" spans="5:7">
      <c r="E466" s="2"/>
      <c r="G466" s="2"/>
    </row>
    <row r="467" spans="5:7">
      <c r="E467" s="2"/>
      <c r="G467" s="2"/>
    </row>
    <row r="468" spans="5:7">
      <c r="E468" s="2"/>
      <c r="G468" s="2"/>
    </row>
    <row r="469" spans="5:7">
      <c r="E469" s="2"/>
      <c r="G469" s="2"/>
    </row>
    <row r="470" spans="5:7">
      <c r="E470" s="2"/>
      <c r="G470" s="2"/>
    </row>
    <row r="471" spans="5:7">
      <c r="E471" s="2"/>
      <c r="G471" s="2"/>
    </row>
    <row r="472" spans="5:7">
      <c r="E472" s="2"/>
      <c r="G472" s="2"/>
    </row>
    <row r="473" spans="5:7">
      <c r="E473" s="2"/>
      <c r="G473" s="2"/>
    </row>
    <row r="474" spans="5:7">
      <c r="E474" s="2"/>
      <c r="G474" s="2"/>
    </row>
    <row r="475" spans="5:7">
      <c r="E475" s="2"/>
      <c r="G475" s="2"/>
    </row>
    <row r="476" spans="5:7">
      <c r="E476" s="2"/>
      <c r="G476" s="2"/>
    </row>
    <row r="477" spans="5:7">
      <c r="E477" s="2"/>
      <c r="G477" s="2"/>
    </row>
    <row r="478" spans="5:7">
      <c r="E478" s="2"/>
      <c r="G478" s="2"/>
    </row>
    <row r="479" spans="5:7">
      <c r="E479" s="2"/>
      <c r="G479" s="2"/>
    </row>
    <row r="480" spans="5:7">
      <c r="E480" s="2"/>
      <c r="G480" s="2"/>
    </row>
    <row r="481" spans="5:7">
      <c r="E481" s="2"/>
      <c r="G481" s="2"/>
    </row>
    <row r="482" spans="5:7">
      <c r="E482" s="2"/>
      <c r="G482" s="2"/>
    </row>
    <row r="483" spans="5:7">
      <c r="E483" s="2"/>
      <c r="G483" s="2"/>
    </row>
    <row r="484" spans="5:7">
      <c r="E484" s="2"/>
      <c r="G484" s="2"/>
    </row>
    <row r="485" spans="5:7">
      <c r="E485" s="2"/>
      <c r="G485" s="2"/>
    </row>
    <row r="486" spans="5:7">
      <c r="E486" s="2"/>
      <c r="G486" s="2"/>
    </row>
    <row r="487" spans="5:7">
      <c r="E487" s="2"/>
      <c r="G487" s="2"/>
    </row>
    <row r="488" spans="5:7">
      <c r="E488" s="2"/>
      <c r="G488" s="2"/>
    </row>
    <row r="489" spans="5:7">
      <c r="E489" s="2"/>
      <c r="G489" s="2"/>
    </row>
    <row r="490" spans="5:7">
      <c r="E490" s="2"/>
      <c r="G490" s="2"/>
    </row>
    <row r="491" spans="5:7">
      <c r="E491" s="2"/>
      <c r="G491" s="2"/>
    </row>
    <row r="492" spans="5:7">
      <c r="E492" s="2"/>
      <c r="G492" s="2"/>
    </row>
    <row r="493" spans="5:7">
      <c r="E493" s="2"/>
      <c r="G493" s="2"/>
    </row>
    <row r="494" spans="5:7">
      <c r="E494" s="2"/>
      <c r="G494" s="2"/>
    </row>
    <row r="495" spans="5:7">
      <c r="E495" s="2"/>
      <c r="G495" s="2"/>
    </row>
    <row r="496" spans="5:7">
      <c r="E496" s="2"/>
      <c r="G496" s="2"/>
    </row>
    <row r="497" spans="5:7">
      <c r="E497" s="2"/>
      <c r="G497" s="2"/>
    </row>
    <row r="498" spans="5:7">
      <c r="E498" s="2"/>
      <c r="G498" s="2"/>
    </row>
    <row r="499" spans="5:7">
      <c r="E499" s="2"/>
      <c r="G499" s="2"/>
    </row>
    <row r="500" spans="5:7">
      <c r="E500" s="2"/>
      <c r="G500" s="2"/>
    </row>
    <row r="501" spans="5:7">
      <c r="E501" s="2"/>
      <c r="G501" s="2"/>
    </row>
    <row r="502" spans="5:7">
      <c r="E502" s="2"/>
      <c r="G502" s="2"/>
    </row>
    <row r="503" spans="5:7">
      <c r="E503" s="2"/>
      <c r="G503" s="2"/>
    </row>
    <row r="504" spans="5:7">
      <c r="E504" s="2"/>
      <c r="G504" s="2"/>
    </row>
    <row r="505" spans="5:7">
      <c r="E505" s="2"/>
      <c r="G505" s="2"/>
    </row>
    <row r="506" spans="5:7">
      <c r="E506" s="2"/>
      <c r="G506" s="2"/>
    </row>
    <row r="507" spans="5:7">
      <c r="E507" s="2"/>
      <c r="G507" s="2"/>
    </row>
    <row r="508" spans="5:7">
      <c r="E508" s="2"/>
      <c r="G508" s="2"/>
    </row>
    <row r="509" spans="5:7">
      <c r="E509" s="2"/>
      <c r="G509" s="2"/>
    </row>
    <row r="510" spans="5:7">
      <c r="E510" s="2"/>
      <c r="G510" s="2"/>
    </row>
    <row r="511" spans="5:7">
      <c r="E511" s="2"/>
      <c r="G511" s="2"/>
    </row>
    <row r="512" spans="5:7">
      <c r="E512" s="2"/>
      <c r="G512" s="2"/>
    </row>
    <row r="513" spans="5:7">
      <c r="E513" s="2"/>
      <c r="G513" s="2"/>
    </row>
    <row r="514" spans="5:7">
      <c r="E514" s="2"/>
      <c r="G514" s="2"/>
    </row>
    <row r="515" spans="5:7">
      <c r="E515" s="2"/>
      <c r="G515" s="2"/>
    </row>
    <row r="516" spans="5:7">
      <c r="E516" s="2"/>
      <c r="G516" s="2"/>
    </row>
    <row r="517" spans="5:7">
      <c r="E517" s="2"/>
      <c r="G517" s="2"/>
    </row>
    <row r="518" spans="5:7">
      <c r="E518" s="2"/>
      <c r="G518" s="2"/>
    </row>
    <row r="519" spans="5:7">
      <c r="E519" s="2"/>
      <c r="G519" s="2"/>
    </row>
    <row r="520" spans="5:7">
      <c r="E520" s="2"/>
      <c r="G520" s="2"/>
    </row>
    <row r="521" spans="5:7">
      <c r="E521" s="2"/>
      <c r="G521" s="2"/>
    </row>
    <row r="522" spans="5:7">
      <c r="E522" s="2"/>
      <c r="G522" s="2"/>
    </row>
    <row r="523" spans="5:7">
      <c r="E523" s="2"/>
      <c r="G523" s="2"/>
    </row>
    <row r="524" spans="5:7">
      <c r="E524" s="2"/>
      <c r="G524" s="2"/>
    </row>
    <row r="525" spans="5:7">
      <c r="E525" s="2"/>
      <c r="G525" s="2"/>
    </row>
    <row r="526" spans="5:7">
      <c r="E526" s="2"/>
      <c r="G526" s="2"/>
    </row>
    <row r="527" spans="5:7">
      <c r="E527" s="2"/>
      <c r="G527" s="2"/>
    </row>
    <row r="528" spans="5:7">
      <c r="E528" s="2"/>
      <c r="G528" s="2"/>
    </row>
    <row r="529" spans="5:7">
      <c r="E529" s="2"/>
      <c r="G529" s="2"/>
    </row>
    <row r="530" spans="5:7">
      <c r="E530" s="2"/>
      <c r="G530" s="2"/>
    </row>
    <row r="531" spans="5:7">
      <c r="E531" s="2"/>
      <c r="G531" s="2"/>
    </row>
    <row r="532" spans="5:7">
      <c r="E532" s="2"/>
      <c r="G532" s="2"/>
    </row>
    <row r="533" spans="5:7">
      <c r="E533" s="2"/>
      <c r="G533" s="2"/>
    </row>
    <row r="534" spans="5:7">
      <c r="E534" s="2"/>
      <c r="G534" s="2"/>
    </row>
    <row r="535" spans="5:7">
      <c r="E535" s="2"/>
      <c r="G535" s="2"/>
    </row>
    <row r="536" spans="5:7">
      <c r="E536" s="2"/>
      <c r="G536" s="2"/>
    </row>
    <row r="537" spans="5:7">
      <c r="E537" s="2"/>
      <c r="G537" s="2"/>
    </row>
    <row r="538" spans="5:7">
      <c r="E538" s="2"/>
      <c r="G538" s="2"/>
    </row>
    <row r="539" spans="5:7">
      <c r="E539" s="2"/>
      <c r="G539" s="2"/>
    </row>
    <row r="540" spans="5:7">
      <c r="E540" s="2"/>
      <c r="G540" s="2"/>
    </row>
    <row r="541" spans="5:7">
      <c r="E541" s="2"/>
      <c r="G541" s="2"/>
    </row>
    <row r="542" spans="5:7">
      <c r="E542" s="2"/>
      <c r="G542" s="2"/>
    </row>
    <row r="543" spans="5:7">
      <c r="E543" s="2"/>
      <c r="G543" s="2"/>
    </row>
    <row r="544" spans="5:7">
      <c r="E544" s="2"/>
      <c r="G544" s="2"/>
    </row>
    <row r="545" spans="5:7">
      <c r="E545" s="2"/>
      <c r="G545" s="2"/>
    </row>
    <row r="546" spans="5:7">
      <c r="E546" s="2"/>
      <c r="G546" s="2"/>
    </row>
    <row r="547" spans="5:7">
      <c r="E547" s="2"/>
      <c r="G547" s="2"/>
    </row>
    <row r="548" spans="5:7">
      <c r="E548" s="2"/>
      <c r="G548" s="2"/>
    </row>
    <row r="549" spans="5:7">
      <c r="E549" s="2"/>
      <c r="G549" s="2"/>
    </row>
    <row r="550" spans="5:7">
      <c r="E550" s="2"/>
      <c r="G550" s="2"/>
    </row>
    <row r="551" spans="5:7">
      <c r="E551" s="2"/>
      <c r="G551" s="2"/>
    </row>
    <row r="552" spans="5:7">
      <c r="E552" s="2"/>
      <c r="G552" s="2"/>
    </row>
    <row r="553" spans="5:7">
      <c r="E553" s="2"/>
      <c r="G553" s="2"/>
    </row>
    <row r="554" spans="5:7">
      <c r="E554" s="2"/>
      <c r="G554" s="2"/>
    </row>
    <row r="555" spans="5:7">
      <c r="E555" s="2"/>
      <c r="G555" s="2"/>
    </row>
    <row r="556" spans="5:7">
      <c r="E556" s="2"/>
      <c r="G556" s="2"/>
    </row>
    <row r="557" spans="5:7">
      <c r="E557" s="2"/>
      <c r="G557" s="2"/>
    </row>
    <row r="558" spans="5:7">
      <c r="E558" s="2"/>
      <c r="G558" s="2"/>
    </row>
    <row r="559" spans="5:7">
      <c r="E559" s="2"/>
      <c r="G559" s="2"/>
    </row>
    <row r="560" spans="5:7">
      <c r="E560" s="2"/>
      <c r="G560" s="2"/>
    </row>
    <row r="561" spans="5:7">
      <c r="E561" s="2"/>
      <c r="G561" s="2"/>
    </row>
    <row r="562" spans="5:7">
      <c r="E562" s="2"/>
      <c r="G562" s="2"/>
    </row>
    <row r="563" spans="5:7">
      <c r="E563" s="2"/>
      <c r="G563" s="2"/>
    </row>
    <row r="564" spans="5:7">
      <c r="E564" s="2"/>
      <c r="G564" s="2"/>
    </row>
    <row r="565" spans="5:7">
      <c r="E565" s="2"/>
      <c r="G565" s="2"/>
    </row>
    <row r="566" spans="5:7">
      <c r="E566" s="2"/>
      <c r="G566" s="2"/>
    </row>
    <row r="567" spans="5:7">
      <c r="E567" s="2"/>
      <c r="G567" s="2"/>
    </row>
    <row r="568" spans="5:7">
      <c r="E568" s="2"/>
      <c r="G568" s="2"/>
    </row>
    <row r="569" spans="5:7">
      <c r="E569" s="2"/>
      <c r="G569" s="2"/>
    </row>
    <row r="570" spans="5:7">
      <c r="E570" s="2"/>
      <c r="G570" s="2"/>
    </row>
    <row r="571" spans="5:7">
      <c r="E571" s="2"/>
      <c r="G571" s="2"/>
    </row>
    <row r="572" spans="5:7">
      <c r="E572" s="2"/>
      <c r="G572" s="2"/>
    </row>
    <row r="573" spans="5:7">
      <c r="E573" s="2"/>
      <c r="G573" s="2"/>
    </row>
    <row r="574" spans="5:7">
      <c r="E574" s="2"/>
      <c r="G574" s="2"/>
    </row>
    <row r="575" spans="5:7">
      <c r="E575" s="2"/>
      <c r="G575" s="2"/>
    </row>
    <row r="576" spans="5:7">
      <c r="E576" s="2"/>
      <c r="G576" s="2"/>
    </row>
    <row r="577" spans="5:7">
      <c r="E577" s="2"/>
      <c r="G577" s="2"/>
    </row>
    <row r="578" spans="5:7">
      <c r="E578" s="2"/>
      <c r="G578" s="2"/>
    </row>
    <row r="579" spans="5:7">
      <c r="E579" s="2"/>
      <c r="G579" s="2"/>
    </row>
    <row r="580" spans="5:7">
      <c r="E580" s="2"/>
      <c r="G580" s="2"/>
    </row>
    <row r="581" spans="5:7">
      <c r="E581" s="2"/>
      <c r="G581" s="2"/>
    </row>
    <row r="582" spans="5:7">
      <c r="E582" s="2"/>
      <c r="G582" s="2"/>
    </row>
    <row r="583" spans="5:7">
      <c r="E583" s="2"/>
      <c r="G583" s="2"/>
    </row>
    <row r="584" spans="5:7">
      <c r="E584" s="2"/>
      <c r="G584" s="2"/>
    </row>
    <row r="585" spans="5:7">
      <c r="E585" s="2"/>
      <c r="G585" s="2"/>
    </row>
    <row r="586" spans="5:7">
      <c r="E586" s="2"/>
      <c r="G586" s="2"/>
    </row>
    <row r="587" spans="5:7">
      <c r="E587" s="2"/>
      <c r="G587" s="2"/>
    </row>
    <row r="588" spans="5:7">
      <c r="E588" s="2"/>
      <c r="G588" s="2"/>
    </row>
    <row r="589" spans="5:7">
      <c r="E589" s="2"/>
      <c r="G589" s="2"/>
    </row>
    <row r="590" spans="5:7">
      <c r="E590" s="2"/>
      <c r="G590" s="2"/>
    </row>
    <row r="591" spans="5:7">
      <c r="E591" s="2"/>
      <c r="G591" s="2"/>
    </row>
    <row r="592" spans="5:7">
      <c r="E592" s="2"/>
      <c r="G592" s="2"/>
    </row>
    <row r="593" spans="5:7">
      <c r="E593" s="2"/>
      <c r="G593" s="2"/>
    </row>
    <row r="594" spans="5:7">
      <c r="E594" s="2"/>
      <c r="G594" s="2"/>
    </row>
    <row r="595" spans="5:7">
      <c r="E595" s="2"/>
      <c r="G595" s="2"/>
    </row>
    <row r="596" spans="5:7">
      <c r="E596" s="2"/>
      <c r="G596" s="2"/>
    </row>
    <row r="597" spans="5:7">
      <c r="E597" s="2"/>
      <c r="G597" s="2"/>
    </row>
    <row r="598" spans="5:7">
      <c r="E598" s="2"/>
      <c r="G598" s="2"/>
    </row>
    <row r="599" spans="5:7">
      <c r="E599" s="2"/>
      <c r="G599" s="2"/>
    </row>
    <row r="600" spans="5:7">
      <c r="E600" s="2"/>
      <c r="G600" s="2"/>
    </row>
    <row r="601" spans="5:7">
      <c r="E601" s="2"/>
      <c r="G601" s="2"/>
    </row>
    <row r="602" spans="5:7">
      <c r="E602" s="2"/>
      <c r="G602" s="2"/>
    </row>
    <row r="603" spans="5:7">
      <c r="E603" s="2"/>
      <c r="G603" s="2"/>
    </row>
    <row r="604" spans="5:7">
      <c r="E604" s="2"/>
      <c r="G604" s="2"/>
    </row>
    <row r="605" spans="5:7">
      <c r="E605" s="2"/>
      <c r="G605" s="2"/>
    </row>
    <row r="606" spans="5:7">
      <c r="E606" s="2"/>
      <c r="G606" s="2"/>
    </row>
    <row r="607" spans="5:7">
      <c r="E607" s="2"/>
      <c r="G607" s="2"/>
    </row>
    <row r="608" spans="5:7">
      <c r="E608" s="2"/>
      <c r="G608" s="2"/>
    </row>
    <row r="609" spans="5:7">
      <c r="E609" s="2"/>
      <c r="G609" s="2"/>
    </row>
    <row r="610" spans="5:7">
      <c r="E610" s="2"/>
      <c r="G610" s="2"/>
    </row>
    <row r="611" spans="5:7">
      <c r="E611" s="2"/>
      <c r="G611" s="2"/>
    </row>
    <row r="612" spans="5:7">
      <c r="E612" s="2"/>
      <c r="G612" s="2"/>
    </row>
    <row r="613" spans="5:7">
      <c r="E613" s="2"/>
      <c r="G613" s="2"/>
    </row>
    <row r="614" spans="5:7">
      <c r="E614" s="2"/>
      <c r="G614" s="2"/>
    </row>
    <row r="615" spans="5:7">
      <c r="E615" s="2"/>
      <c r="G615" s="2"/>
    </row>
    <row r="616" spans="5:7">
      <c r="E616" s="2"/>
      <c r="G616" s="2"/>
    </row>
    <row r="617" spans="5:7">
      <c r="E617" s="2"/>
      <c r="G617" s="2"/>
    </row>
    <row r="618" spans="5:7">
      <c r="E618" s="2"/>
      <c r="G618" s="2"/>
    </row>
    <row r="619" spans="5:7">
      <c r="E619" s="2"/>
      <c r="G619" s="2"/>
    </row>
    <row r="620" spans="5:7">
      <c r="E620" s="2"/>
      <c r="G620" s="2"/>
    </row>
    <row r="621" spans="5:7">
      <c r="E621" s="2"/>
      <c r="G621" s="2"/>
    </row>
    <row r="622" spans="5:7">
      <c r="E622" s="2"/>
      <c r="G622" s="2"/>
    </row>
    <row r="623" spans="5:7">
      <c r="E623" s="2"/>
      <c r="G623" s="2"/>
    </row>
    <row r="624" spans="5:7">
      <c r="E624" s="2"/>
      <c r="G624" s="2"/>
    </row>
    <row r="625" spans="5:7">
      <c r="E625" s="2"/>
      <c r="G625" s="2"/>
    </row>
    <row r="626" spans="5:7">
      <c r="E626" s="2"/>
      <c r="G626" s="2"/>
    </row>
    <row r="627" spans="5:7">
      <c r="E627" s="2"/>
      <c r="G627" s="2"/>
    </row>
    <row r="628" spans="5:7">
      <c r="E628" s="2"/>
      <c r="G628" s="2"/>
    </row>
    <row r="629" spans="5:7">
      <c r="E629" s="2"/>
      <c r="G629" s="2"/>
    </row>
    <row r="630" spans="5:7">
      <c r="E630" s="2"/>
      <c r="G630" s="2"/>
    </row>
    <row r="631" spans="5:7">
      <c r="E631" s="2"/>
      <c r="G631" s="2"/>
    </row>
    <row r="632" spans="5:7">
      <c r="E632" s="2"/>
      <c r="G632" s="2"/>
    </row>
    <row r="633" spans="5:7">
      <c r="E633" s="2"/>
      <c r="G633" s="2"/>
    </row>
    <row r="634" spans="5:7">
      <c r="E634" s="2"/>
      <c r="G634" s="2"/>
    </row>
    <row r="635" spans="5:7">
      <c r="E635" s="2"/>
      <c r="G635" s="2"/>
    </row>
    <row r="636" spans="5:7">
      <c r="E636" s="2"/>
      <c r="G636" s="2"/>
    </row>
    <row r="637" spans="5:7">
      <c r="E637" s="2"/>
      <c r="G637" s="2"/>
    </row>
    <row r="638" spans="5:7">
      <c r="E638" s="2"/>
      <c r="G638" s="2"/>
    </row>
    <row r="639" spans="5:7">
      <c r="E639" s="2"/>
      <c r="G639" s="2"/>
    </row>
    <row r="640" spans="5:7">
      <c r="E640" s="2"/>
      <c r="G640" s="2"/>
    </row>
    <row r="641" spans="5:7">
      <c r="E641" s="2"/>
      <c r="G641" s="2"/>
    </row>
    <row r="642" spans="5:7">
      <c r="E642" s="2"/>
      <c r="G642" s="2"/>
    </row>
    <row r="643" spans="5:7">
      <c r="E643" s="2"/>
      <c r="G643" s="2"/>
    </row>
    <row r="644" spans="5:7">
      <c r="E644" s="2"/>
      <c r="G644" s="2"/>
    </row>
    <row r="645" spans="5:7">
      <c r="E645" s="2"/>
      <c r="G645" s="2"/>
    </row>
    <row r="646" spans="5:7">
      <c r="E646" s="2"/>
      <c r="G646" s="2"/>
    </row>
    <row r="647" spans="5:7">
      <c r="E647" s="2"/>
      <c r="G647" s="2"/>
    </row>
    <row r="648" spans="5:7">
      <c r="E648" s="2"/>
      <c r="G648" s="2"/>
    </row>
    <row r="649" spans="5:7">
      <c r="E649" s="2"/>
      <c r="G649" s="2"/>
    </row>
    <row r="650" spans="5:7">
      <c r="E650" s="2"/>
      <c r="G650" s="2"/>
    </row>
    <row r="651" spans="5:7">
      <c r="E651" s="2"/>
      <c r="G651" s="2"/>
    </row>
    <row r="652" spans="5:7">
      <c r="E652" s="2"/>
      <c r="G652" s="2"/>
    </row>
    <row r="653" spans="5:7">
      <c r="E653" s="2"/>
      <c r="G653" s="2"/>
    </row>
    <row r="654" spans="5:7">
      <c r="E654" s="2"/>
      <c r="G654" s="2"/>
    </row>
    <row r="655" spans="5:7">
      <c r="E655" s="2"/>
      <c r="G655" s="2"/>
    </row>
    <row r="656" spans="5:7">
      <c r="E656" s="2"/>
      <c r="G656" s="2"/>
    </row>
    <row r="657" spans="5:7">
      <c r="E657" s="2"/>
      <c r="G657" s="2"/>
    </row>
    <row r="658" spans="5:7">
      <c r="E658" s="2"/>
      <c r="G658" s="2"/>
    </row>
    <row r="659" spans="5:7">
      <c r="E659" s="2"/>
      <c r="G659" s="2"/>
    </row>
    <row r="660" spans="5:7">
      <c r="E660" s="2"/>
      <c r="G660" s="2"/>
    </row>
    <row r="661" spans="5:7">
      <c r="E661" s="2"/>
      <c r="G661" s="2"/>
    </row>
    <row r="662" spans="5:7">
      <c r="E662" s="2"/>
      <c r="G662" s="2"/>
    </row>
    <row r="663" spans="5:7">
      <c r="E663" s="2"/>
      <c r="G663" s="2"/>
    </row>
    <row r="664" spans="5:7">
      <c r="E664" s="2"/>
      <c r="G664" s="2"/>
    </row>
    <row r="665" spans="5:7">
      <c r="E665" s="2"/>
      <c r="G665" s="2"/>
    </row>
    <row r="666" spans="5:7">
      <c r="E666" s="2"/>
      <c r="G666" s="2"/>
    </row>
    <row r="667" spans="5:7">
      <c r="E667" s="2"/>
      <c r="G667" s="2"/>
    </row>
    <row r="668" spans="5:7">
      <c r="E668" s="2"/>
      <c r="G668" s="2"/>
    </row>
    <row r="669" spans="5:7">
      <c r="E669" s="2"/>
      <c r="G669" s="2"/>
    </row>
    <row r="670" spans="5:7">
      <c r="E670" s="2"/>
      <c r="G670" s="2"/>
    </row>
    <row r="671" spans="5:7">
      <c r="E671" s="2"/>
      <c r="G671" s="2"/>
    </row>
    <row r="672" spans="5:7">
      <c r="E672" s="2"/>
      <c r="G672" s="2"/>
    </row>
    <row r="673" spans="5:7">
      <c r="E673" s="2"/>
      <c r="G673" s="2"/>
    </row>
    <row r="674" spans="5:7">
      <c r="E674" s="2"/>
      <c r="G674" s="2"/>
    </row>
    <row r="675" spans="5:7">
      <c r="E675" s="2"/>
      <c r="G675" s="2"/>
    </row>
    <row r="676" spans="5:7">
      <c r="E676" s="2"/>
      <c r="G676" s="2"/>
    </row>
    <row r="677" spans="5:7">
      <c r="E677" s="2"/>
      <c r="G677" s="2"/>
    </row>
    <row r="678" spans="5:7">
      <c r="E678" s="2"/>
      <c r="G678" s="2"/>
    </row>
    <row r="679" spans="5:7">
      <c r="E679" s="2"/>
      <c r="G679" s="2"/>
    </row>
    <row r="680" spans="5:7">
      <c r="E680" s="2"/>
      <c r="G680" s="2"/>
    </row>
    <row r="681" spans="5:7">
      <c r="E681" s="2"/>
      <c r="G681" s="2"/>
    </row>
    <row r="682" spans="5:7">
      <c r="E682" s="2"/>
      <c r="G682" s="2"/>
    </row>
    <row r="683" spans="5:7">
      <c r="E683" s="2"/>
      <c r="G683" s="2"/>
    </row>
    <row r="684" spans="5:7">
      <c r="E684" s="2"/>
      <c r="G684" s="2"/>
    </row>
    <row r="685" spans="5:7">
      <c r="E685" s="2"/>
      <c r="G685" s="2"/>
    </row>
    <row r="686" spans="5:7">
      <c r="E686" s="2"/>
      <c r="G686" s="2"/>
    </row>
    <row r="687" spans="5:7">
      <c r="E687" s="2"/>
      <c r="G687" s="2"/>
    </row>
    <row r="688" spans="5:7">
      <c r="E688" s="2"/>
      <c r="G688" s="2"/>
    </row>
    <row r="689" spans="5:7">
      <c r="E689" s="2"/>
      <c r="G689" s="2"/>
    </row>
    <row r="690" spans="5:7">
      <c r="E690" s="2"/>
      <c r="G690" s="2"/>
    </row>
    <row r="691" spans="5:7">
      <c r="E691" s="2"/>
      <c r="G691" s="2"/>
    </row>
    <row r="692" spans="5:7">
      <c r="E692" s="2"/>
      <c r="G692" s="2"/>
    </row>
    <row r="693" spans="5:7">
      <c r="E693" s="2"/>
      <c r="G693" s="2"/>
    </row>
    <row r="694" spans="5:7">
      <c r="E694" s="2"/>
      <c r="G694" s="2"/>
    </row>
    <row r="695" spans="5:7">
      <c r="E695" s="2"/>
      <c r="G695" s="2"/>
    </row>
    <row r="696" spans="5:7">
      <c r="E696" s="2"/>
      <c r="G696" s="2"/>
    </row>
    <row r="697" spans="5:7">
      <c r="E697" s="2"/>
      <c r="G697" s="2"/>
    </row>
    <row r="698" spans="5:7">
      <c r="E698" s="2"/>
      <c r="G698" s="2"/>
    </row>
    <row r="699" spans="5:7">
      <c r="E699" s="2"/>
      <c r="G699" s="2"/>
    </row>
    <row r="700" spans="5:7">
      <c r="E700" s="2"/>
      <c r="G700" s="2"/>
    </row>
    <row r="701" spans="5:7">
      <c r="E701" s="2"/>
      <c r="G701" s="2"/>
    </row>
    <row r="702" spans="5:7">
      <c r="E702" s="2"/>
      <c r="G702" s="2"/>
    </row>
    <row r="703" spans="5:7">
      <c r="E703" s="2"/>
      <c r="G703" s="2"/>
    </row>
    <row r="704" spans="5:7">
      <c r="E704" s="2"/>
      <c r="G704" s="2"/>
    </row>
    <row r="705" spans="5:7">
      <c r="E705" s="2"/>
      <c r="G705" s="2"/>
    </row>
    <row r="706" spans="5:7">
      <c r="E706" s="2"/>
      <c r="G706" s="2"/>
    </row>
    <row r="707" spans="5:7">
      <c r="E707" s="2"/>
      <c r="G707" s="2"/>
    </row>
    <row r="708" spans="5:7">
      <c r="E708" s="2"/>
      <c r="G708" s="2"/>
    </row>
    <row r="709" spans="5:7">
      <c r="E709" s="2"/>
      <c r="G709" s="2"/>
    </row>
    <row r="710" spans="5:7">
      <c r="E710" s="2"/>
      <c r="G710" s="2"/>
    </row>
    <row r="711" spans="5:7">
      <c r="E711" s="2"/>
      <c r="G711" s="2"/>
    </row>
    <row r="712" spans="5:7">
      <c r="E712" s="2"/>
      <c r="G712" s="2"/>
    </row>
    <row r="713" spans="5:7">
      <c r="E713" s="2"/>
      <c r="G713" s="2"/>
    </row>
    <row r="714" spans="5:7">
      <c r="E714" s="2"/>
      <c r="G714" s="2"/>
    </row>
    <row r="715" spans="5:7">
      <c r="E715" s="2"/>
      <c r="G715" s="2"/>
    </row>
    <row r="716" spans="5:7">
      <c r="E716" s="2"/>
      <c r="G716" s="2"/>
    </row>
    <row r="717" spans="5:7">
      <c r="E717" s="2"/>
      <c r="G717" s="2"/>
    </row>
    <row r="718" spans="5:7">
      <c r="E718" s="2"/>
      <c r="G718" s="2"/>
    </row>
    <row r="719" spans="5:7">
      <c r="E719" s="2"/>
      <c r="G719" s="2"/>
    </row>
    <row r="720" spans="5:7">
      <c r="E720" s="2"/>
      <c r="G720" s="2"/>
    </row>
    <row r="721" spans="5:7">
      <c r="E721" s="2"/>
      <c r="G721" s="2"/>
    </row>
    <row r="722" spans="5:7">
      <c r="E722" s="2"/>
      <c r="G722" s="2"/>
    </row>
    <row r="723" spans="5:7">
      <c r="E723" s="2"/>
      <c r="G723" s="2"/>
    </row>
    <row r="724" spans="5:7">
      <c r="E724" s="2"/>
      <c r="G724" s="2"/>
    </row>
    <row r="725" spans="5:7">
      <c r="E725" s="2"/>
      <c r="G725" s="2"/>
    </row>
    <row r="726" spans="5:7">
      <c r="E726" s="2"/>
      <c r="G726" s="2"/>
    </row>
    <row r="727" spans="5:7">
      <c r="E727" s="2"/>
      <c r="G727" s="2"/>
    </row>
    <row r="728" spans="5:7">
      <c r="E728" s="2"/>
      <c r="G728" s="2"/>
    </row>
    <row r="729" spans="5:7">
      <c r="E729" s="2"/>
      <c r="G729" s="2"/>
    </row>
    <row r="730" spans="5:7">
      <c r="E730" s="2"/>
      <c r="G730" s="2"/>
    </row>
    <row r="731" spans="5:7">
      <c r="E731" s="2"/>
      <c r="G731" s="2"/>
    </row>
    <row r="732" spans="5:7">
      <c r="E732" s="2"/>
      <c r="G732" s="2"/>
    </row>
    <row r="733" spans="5:7">
      <c r="E733" s="2"/>
      <c r="G733" s="2"/>
    </row>
    <row r="734" spans="5:7">
      <c r="E734" s="2"/>
      <c r="G734" s="2"/>
    </row>
    <row r="735" spans="5:7">
      <c r="E735" s="2"/>
      <c r="G735" s="2"/>
    </row>
    <row r="736" spans="5:7">
      <c r="E736" s="2"/>
      <c r="G736" s="2"/>
    </row>
    <row r="737" spans="5:7">
      <c r="E737" s="2"/>
      <c r="G737" s="2"/>
    </row>
    <row r="738" spans="5:7">
      <c r="E738" s="2"/>
      <c r="G738" s="2"/>
    </row>
    <row r="739" spans="5:7">
      <c r="E739" s="2"/>
      <c r="G739" s="2"/>
    </row>
    <row r="740" spans="5:7">
      <c r="E740" s="2"/>
      <c r="G740" s="2"/>
    </row>
    <row r="741" spans="5:7">
      <c r="E741" s="2"/>
      <c r="G741" s="2"/>
    </row>
    <row r="742" spans="5:7">
      <c r="E742" s="2"/>
      <c r="G742" s="2"/>
    </row>
    <row r="743" spans="5:7">
      <c r="E743" s="2"/>
      <c r="G743" s="2"/>
    </row>
    <row r="744" spans="5:7">
      <c r="E744" s="2"/>
      <c r="G744" s="2"/>
    </row>
    <row r="745" spans="5:7">
      <c r="E745" s="2"/>
      <c r="G745" s="2"/>
    </row>
    <row r="746" spans="5:7">
      <c r="E746" s="2"/>
      <c r="G746" s="2"/>
    </row>
    <row r="747" spans="5:7">
      <c r="E747" s="2"/>
      <c r="G747" s="2"/>
    </row>
    <row r="748" spans="5:7">
      <c r="E748" s="2"/>
      <c r="G748" s="2"/>
    </row>
    <row r="749" spans="5:7">
      <c r="E749" s="2"/>
      <c r="G749" s="2"/>
    </row>
    <row r="750" spans="5:7">
      <c r="E750" s="2"/>
      <c r="G750" s="2"/>
    </row>
    <row r="751" spans="5:7">
      <c r="E751" s="2"/>
      <c r="G751" s="2"/>
    </row>
    <row r="752" spans="5:7">
      <c r="E752" s="2"/>
      <c r="G752" s="2"/>
    </row>
    <row r="753" spans="5:7">
      <c r="E753" s="2"/>
      <c r="G753" s="2"/>
    </row>
    <row r="754" spans="5:7">
      <c r="E754" s="2"/>
      <c r="G754" s="2"/>
    </row>
    <row r="755" spans="5:7">
      <c r="E755" s="2"/>
      <c r="G755" s="2"/>
    </row>
    <row r="756" spans="5:7">
      <c r="E756" s="2"/>
      <c r="G756" s="2"/>
    </row>
    <row r="757" spans="5:7">
      <c r="E757" s="2"/>
      <c r="G757" s="2"/>
    </row>
    <row r="758" spans="5:7">
      <c r="E758" s="2"/>
      <c r="G758" s="2"/>
    </row>
    <row r="759" spans="5:7">
      <c r="E759" s="2"/>
      <c r="G759" s="2"/>
    </row>
    <row r="760" spans="5:7">
      <c r="E760" s="2"/>
      <c r="G760" s="2"/>
    </row>
    <row r="761" spans="5:7">
      <c r="E761" s="2"/>
      <c r="G761" s="2"/>
    </row>
    <row r="762" spans="5:7">
      <c r="E762" s="2"/>
      <c r="G762" s="2"/>
    </row>
    <row r="763" spans="5:7">
      <c r="E763" s="2"/>
      <c r="G763" s="2"/>
    </row>
    <row r="764" spans="5:7">
      <c r="E764" s="2"/>
      <c r="G764" s="2"/>
    </row>
    <row r="765" spans="5:7">
      <c r="E765" s="2"/>
      <c r="G765" s="2"/>
    </row>
    <row r="766" spans="5:7">
      <c r="E766" s="2"/>
      <c r="G766" s="2"/>
    </row>
    <row r="767" spans="5:7">
      <c r="E767" s="2"/>
      <c r="G767" s="2"/>
    </row>
    <row r="768" spans="5:7">
      <c r="E768" s="2"/>
      <c r="G768" s="2"/>
    </row>
    <row r="769" spans="5:7">
      <c r="E769" s="2"/>
      <c r="G769" s="2"/>
    </row>
    <row r="770" spans="5:7">
      <c r="E770" s="2"/>
      <c r="G770" s="2"/>
    </row>
    <row r="771" spans="5:7">
      <c r="E771" s="2"/>
      <c r="G771" s="2"/>
    </row>
    <row r="772" spans="5:7">
      <c r="E772" s="2"/>
      <c r="G772" s="2"/>
    </row>
    <row r="773" spans="5:7">
      <c r="E773" s="2"/>
      <c r="G773" s="2"/>
    </row>
    <row r="774" spans="5:7">
      <c r="E774" s="2"/>
      <c r="G774" s="2"/>
    </row>
    <row r="775" spans="5:7">
      <c r="E775" s="2"/>
      <c r="G775" s="2"/>
    </row>
    <row r="776" spans="5:7">
      <c r="E776" s="2"/>
      <c r="G776" s="2"/>
    </row>
    <row r="777" spans="5:7">
      <c r="E777" s="2"/>
      <c r="G777" s="2"/>
    </row>
    <row r="778" spans="5:7">
      <c r="E778" s="2"/>
      <c r="G778" s="2"/>
    </row>
    <row r="779" spans="5:7">
      <c r="E779" s="2"/>
      <c r="G779" s="2"/>
    </row>
    <row r="780" spans="5:7">
      <c r="E780" s="2"/>
      <c r="G780" s="2"/>
    </row>
    <row r="781" spans="5:7">
      <c r="E781" s="2"/>
      <c r="G781" s="2"/>
    </row>
    <row r="782" spans="5:7">
      <c r="E782" s="2"/>
      <c r="G782" s="2"/>
    </row>
    <row r="783" spans="5:7">
      <c r="E783" s="2"/>
      <c r="G783" s="2"/>
    </row>
    <row r="784" spans="5:7">
      <c r="E784" s="2"/>
      <c r="G784" s="2"/>
    </row>
    <row r="785" spans="5:7">
      <c r="E785" s="2"/>
      <c r="G785" s="2"/>
    </row>
    <row r="786" spans="5:7">
      <c r="E786" s="2"/>
      <c r="G786" s="2"/>
    </row>
    <row r="787" spans="5:7">
      <c r="E787" s="2"/>
      <c r="G787" s="2"/>
    </row>
    <row r="788" spans="5:7">
      <c r="E788" s="2"/>
      <c r="G788" s="2"/>
    </row>
    <row r="789" spans="5:7">
      <c r="E789" s="2"/>
      <c r="G789" s="2"/>
    </row>
    <row r="790" spans="5:7">
      <c r="E790" s="2"/>
      <c r="G790" s="2"/>
    </row>
    <row r="791" spans="5:7">
      <c r="E791" s="2"/>
      <c r="G791" s="2"/>
    </row>
    <row r="792" spans="5:7">
      <c r="E792" s="2"/>
      <c r="G792" s="2"/>
    </row>
    <row r="793" spans="5:7">
      <c r="E793" s="2"/>
      <c r="G793" s="2"/>
    </row>
    <row r="794" spans="5:7">
      <c r="E794" s="2"/>
      <c r="G794" s="2"/>
    </row>
    <row r="795" spans="5:7">
      <c r="E795" s="2"/>
      <c r="G795" s="2"/>
    </row>
    <row r="796" spans="5:7">
      <c r="E796" s="2"/>
      <c r="G796" s="2"/>
    </row>
    <row r="797" spans="5:7">
      <c r="E797" s="2"/>
      <c r="G797" s="2"/>
    </row>
    <row r="798" spans="5:7">
      <c r="E798" s="2"/>
      <c r="G798" s="2"/>
    </row>
    <row r="799" spans="5:7">
      <c r="E799" s="2"/>
      <c r="G799" s="2"/>
    </row>
    <row r="800" spans="5:7">
      <c r="E800" s="2"/>
      <c r="G800" s="2"/>
    </row>
    <row r="801" spans="5:7">
      <c r="E801" s="2"/>
      <c r="G801" s="2"/>
    </row>
    <row r="802" spans="5:7">
      <c r="E802" s="2"/>
      <c r="G802" s="2"/>
    </row>
    <row r="803" spans="5:7">
      <c r="E803" s="2"/>
      <c r="G803" s="2"/>
    </row>
    <row r="804" spans="5:7">
      <c r="E804" s="2"/>
      <c r="G804" s="2"/>
    </row>
    <row r="805" spans="5:7">
      <c r="E805" s="2"/>
      <c r="G805" s="2"/>
    </row>
    <row r="806" spans="5:7">
      <c r="E806" s="2"/>
      <c r="G806" s="2"/>
    </row>
    <row r="807" spans="5:7">
      <c r="E807" s="2"/>
      <c r="G807" s="2"/>
    </row>
    <row r="808" spans="5:7">
      <c r="E808" s="2"/>
      <c r="G808" s="2"/>
    </row>
    <row r="809" spans="5:7">
      <c r="E809" s="2"/>
      <c r="G809" s="2"/>
    </row>
    <row r="810" spans="5:7">
      <c r="E810" s="2"/>
      <c r="G810" s="2"/>
    </row>
    <row r="811" spans="5:7">
      <c r="E811" s="2"/>
      <c r="G811" s="2"/>
    </row>
    <row r="812" spans="5:7">
      <c r="E812" s="2"/>
      <c r="G812" s="2"/>
    </row>
    <row r="813" spans="5:7">
      <c r="E813" s="2"/>
      <c r="G813" s="2"/>
    </row>
    <row r="814" spans="5:7">
      <c r="E814" s="2"/>
      <c r="G814" s="2"/>
    </row>
    <row r="815" spans="5:7">
      <c r="E815" s="2"/>
      <c r="G815" s="2"/>
    </row>
    <row r="816" spans="5:7">
      <c r="E816" s="2"/>
      <c r="G816" s="2"/>
    </row>
    <row r="817" spans="5:7">
      <c r="E817" s="2"/>
      <c r="G817" s="2"/>
    </row>
    <row r="818" spans="5:7">
      <c r="E818" s="2"/>
      <c r="G818" s="2"/>
    </row>
    <row r="819" spans="5:7">
      <c r="E819" s="2"/>
      <c r="G819" s="2"/>
    </row>
    <row r="820" spans="5:7">
      <c r="E820" s="2"/>
      <c r="G820" s="2"/>
    </row>
    <row r="821" spans="5:7">
      <c r="E821" s="2"/>
      <c r="G821" s="2"/>
    </row>
    <row r="822" spans="5:7">
      <c r="E822" s="2"/>
      <c r="G822" s="2"/>
    </row>
    <row r="823" spans="5:7">
      <c r="E823" s="2"/>
      <c r="G823" s="2"/>
    </row>
    <row r="824" spans="5:7">
      <c r="E824" s="2"/>
      <c r="G824" s="2"/>
    </row>
    <row r="825" spans="5:7">
      <c r="E825" s="2"/>
      <c r="G825" s="2"/>
    </row>
    <row r="826" spans="5:7">
      <c r="E826" s="2"/>
      <c r="G826" s="2"/>
    </row>
    <row r="827" spans="5:7">
      <c r="E827" s="2"/>
      <c r="G827" s="2"/>
    </row>
    <row r="828" spans="5:7">
      <c r="E828" s="2"/>
      <c r="G828" s="2"/>
    </row>
    <row r="829" spans="5:7">
      <c r="E829" s="2"/>
      <c r="G829" s="2"/>
    </row>
    <row r="830" spans="5:7">
      <c r="E830" s="2"/>
      <c r="G830" s="2"/>
    </row>
    <row r="831" spans="5:7">
      <c r="E831" s="2"/>
      <c r="G831" s="2"/>
    </row>
    <row r="832" spans="5:7">
      <c r="E832" s="2"/>
      <c r="G832" s="2"/>
    </row>
    <row r="833" spans="5:7">
      <c r="E833" s="2"/>
      <c r="G833" s="2"/>
    </row>
    <row r="834" spans="5:7">
      <c r="E834" s="2"/>
      <c r="G834" s="2"/>
    </row>
    <row r="835" spans="5:7">
      <c r="E835" s="2"/>
      <c r="G835" s="2"/>
    </row>
    <row r="836" spans="5:7">
      <c r="E836" s="2"/>
      <c r="G836" s="2"/>
    </row>
    <row r="837" spans="5:7">
      <c r="E837" s="2"/>
      <c r="G837" s="2"/>
    </row>
    <row r="838" spans="5:7">
      <c r="E838" s="2"/>
      <c r="G838" s="2"/>
    </row>
    <row r="839" spans="5:7">
      <c r="E839" s="2"/>
      <c r="G839" s="2"/>
    </row>
    <row r="840" spans="5:7">
      <c r="E840" s="2"/>
      <c r="G840" s="2"/>
    </row>
    <row r="841" spans="5:7">
      <c r="E841" s="2"/>
      <c r="G841" s="2"/>
    </row>
    <row r="842" spans="5:7">
      <c r="E842" s="2"/>
      <c r="G842" s="2"/>
    </row>
    <row r="843" spans="5:7">
      <c r="E843" s="2"/>
      <c r="G843" s="2"/>
    </row>
    <row r="844" spans="5:7">
      <c r="E844" s="2"/>
      <c r="G844" s="2"/>
    </row>
    <row r="845" spans="5:7">
      <c r="E845" s="2"/>
      <c r="G845" s="2"/>
    </row>
    <row r="846" spans="5:7">
      <c r="E846" s="2"/>
      <c r="G846" s="2"/>
    </row>
    <row r="847" spans="5:7">
      <c r="E847" s="2"/>
      <c r="G847" s="2"/>
    </row>
    <row r="848" spans="5:7">
      <c r="E848" s="2"/>
      <c r="G848" s="2"/>
    </row>
    <row r="849" spans="5:7">
      <c r="E849" s="2"/>
      <c r="G849" s="2"/>
    </row>
    <row r="850" spans="5:7">
      <c r="E850" s="2"/>
      <c r="G850" s="2"/>
    </row>
    <row r="851" spans="5:7">
      <c r="E851" s="2"/>
      <c r="G851" s="2"/>
    </row>
    <row r="852" spans="5:7">
      <c r="E852" s="2"/>
      <c r="G852" s="2"/>
    </row>
    <row r="853" spans="5:7">
      <c r="E853" s="2"/>
      <c r="G853" s="2"/>
    </row>
    <row r="854" spans="5:7">
      <c r="E854" s="2"/>
      <c r="G854" s="2"/>
    </row>
    <row r="855" spans="5:7">
      <c r="E855" s="2"/>
      <c r="G855" s="2"/>
    </row>
    <row r="856" spans="5:7">
      <c r="E856" s="2"/>
      <c r="G856" s="2"/>
    </row>
    <row r="857" spans="5:7">
      <c r="E857" s="2"/>
      <c r="G857" s="2"/>
    </row>
    <row r="858" spans="5:7">
      <c r="E858" s="2"/>
      <c r="G858" s="2"/>
    </row>
    <row r="859" spans="5:7">
      <c r="E859" s="2"/>
      <c r="G859" s="2"/>
    </row>
    <row r="860" spans="5:7">
      <c r="E860" s="2"/>
      <c r="G860" s="2"/>
    </row>
    <row r="861" spans="5:7">
      <c r="E861" s="2"/>
      <c r="G861" s="2"/>
    </row>
    <row r="862" spans="5:7">
      <c r="E862" s="2"/>
      <c r="G862" s="2"/>
    </row>
    <row r="863" spans="5:7">
      <c r="E863" s="2"/>
      <c r="G863" s="2"/>
    </row>
    <row r="864" spans="5:7">
      <c r="E864" s="2"/>
      <c r="G864" s="2"/>
    </row>
    <row r="865" spans="5:7">
      <c r="E865" s="2"/>
      <c r="G865" s="2"/>
    </row>
    <row r="866" spans="5:7">
      <c r="E866" s="2"/>
      <c r="G866" s="2"/>
    </row>
    <row r="867" spans="5:7">
      <c r="E867" s="2"/>
      <c r="G867" s="2"/>
    </row>
    <row r="868" spans="5:7">
      <c r="E868" s="2"/>
      <c r="G868" s="2"/>
    </row>
    <row r="869" spans="5:7">
      <c r="E869" s="2"/>
      <c r="G869" s="2"/>
    </row>
    <row r="870" spans="5:7">
      <c r="E870" s="2"/>
      <c r="G870" s="2"/>
    </row>
    <row r="871" spans="5:7">
      <c r="E871" s="2"/>
      <c r="G871" s="2"/>
    </row>
    <row r="872" spans="5:7">
      <c r="E872" s="2"/>
      <c r="G872" s="2"/>
    </row>
    <row r="873" spans="5:7">
      <c r="E873" s="2"/>
      <c r="G873" s="2"/>
    </row>
    <row r="874" spans="5:7">
      <c r="E874" s="2"/>
      <c r="G874" s="2"/>
    </row>
    <row r="875" spans="5:7">
      <c r="E875" s="2"/>
      <c r="G875" s="2"/>
    </row>
    <row r="876" spans="5:7">
      <c r="E876" s="2"/>
      <c r="G876" s="2"/>
    </row>
    <row r="877" spans="5:7">
      <c r="E877" s="2"/>
      <c r="G877" s="2"/>
    </row>
    <row r="878" spans="5:7">
      <c r="E878" s="2"/>
      <c r="G878" s="2"/>
    </row>
    <row r="879" spans="5:7">
      <c r="E879" s="2"/>
      <c r="G879" s="2"/>
    </row>
    <row r="880" spans="5:7">
      <c r="E880" s="2"/>
      <c r="G880" s="2"/>
    </row>
    <row r="881" spans="5:7">
      <c r="E881" s="2"/>
      <c r="G881" s="2"/>
    </row>
    <row r="882" spans="5:7">
      <c r="E882" s="2"/>
      <c r="G882" s="2"/>
    </row>
    <row r="883" spans="5:7">
      <c r="E883" s="2"/>
      <c r="G883" s="2"/>
    </row>
    <row r="884" spans="5:7">
      <c r="E884" s="2"/>
      <c r="G884" s="2"/>
    </row>
    <row r="885" spans="5:7">
      <c r="E885" s="2"/>
      <c r="G885" s="2"/>
    </row>
    <row r="886" spans="5:7">
      <c r="E886" s="2"/>
      <c r="G886" s="2"/>
    </row>
    <row r="887" spans="5:7">
      <c r="E887" s="2"/>
      <c r="G887" s="2"/>
    </row>
    <row r="888" spans="5:7">
      <c r="E888" s="2"/>
      <c r="G888" s="2"/>
    </row>
    <row r="889" spans="5:7">
      <c r="E889" s="2"/>
      <c r="G889" s="2"/>
    </row>
    <row r="890" spans="5:7">
      <c r="E890" s="2"/>
      <c r="G890" s="2"/>
    </row>
    <row r="891" spans="5:7">
      <c r="E891" s="2"/>
      <c r="G891" s="2"/>
    </row>
    <row r="892" spans="5:7">
      <c r="E892" s="2"/>
      <c r="G892" s="2"/>
    </row>
    <row r="893" spans="5:7">
      <c r="E893" s="2"/>
      <c r="G893" s="2"/>
    </row>
    <row r="894" spans="5:7">
      <c r="E894" s="2"/>
      <c r="G894" s="2"/>
    </row>
    <row r="895" spans="5:7">
      <c r="E895" s="2"/>
      <c r="G895" s="2"/>
    </row>
    <row r="896" spans="5:7">
      <c r="E896" s="2"/>
      <c r="G896" s="2"/>
    </row>
    <row r="897" spans="5:7">
      <c r="E897" s="2"/>
      <c r="G897" s="2"/>
    </row>
    <row r="898" spans="5:7">
      <c r="E898" s="2"/>
      <c r="G898" s="2"/>
    </row>
    <row r="899" spans="5:7">
      <c r="E899" s="2"/>
      <c r="G899" s="2"/>
    </row>
    <row r="900" spans="5:7">
      <c r="E900" s="2"/>
      <c r="G900" s="2"/>
    </row>
    <row r="901" spans="5:7">
      <c r="E901" s="2"/>
      <c r="G901" s="2"/>
    </row>
    <row r="902" spans="5:7">
      <c r="E902" s="2"/>
      <c r="G902" s="2"/>
    </row>
    <row r="903" spans="5:7">
      <c r="E903" s="2"/>
      <c r="G903" s="2"/>
    </row>
    <row r="904" spans="5:7">
      <c r="E904" s="2"/>
      <c r="G904" s="2"/>
    </row>
    <row r="905" spans="5:7">
      <c r="E905" s="2"/>
      <c r="G905" s="2"/>
    </row>
    <row r="906" spans="5:7">
      <c r="E906" s="2"/>
      <c r="G906" s="2"/>
    </row>
    <row r="907" spans="5:7">
      <c r="E907" s="2"/>
      <c r="G907" s="2"/>
    </row>
    <row r="908" spans="5:7">
      <c r="E908" s="2"/>
      <c r="G908" s="2"/>
    </row>
    <row r="909" spans="5:7">
      <c r="E909" s="2"/>
      <c r="G909" s="2"/>
    </row>
    <row r="910" spans="5:7">
      <c r="E910" s="2"/>
      <c r="G910" s="2"/>
    </row>
    <row r="911" spans="5:7">
      <c r="E911" s="2"/>
      <c r="G911" s="2"/>
    </row>
    <row r="912" spans="5:7">
      <c r="E912" s="2"/>
      <c r="G912" s="2"/>
    </row>
    <row r="913" spans="5:7">
      <c r="E913" s="2"/>
      <c r="G913" s="2"/>
    </row>
    <row r="914" spans="5:7">
      <c r="E914" s="2"/>
      <c r="G914" s="2"/>
    </row>
    <row r="915" spans="5:7">
      <c r="E915" s="2"/>
      <c r="G915" s="2"/>
    </row>
    <row r="916" spans="5:7">
      <c r="E916" s="2"/>
      <c r="G916" s="2"/>
    </row>
    <row r="917" spans="5:7">
      <c r="E917" s="2"/>
      <c r="G917" s="2"/>
    </row>
    <row r="918" spans="5:7">
      <c r="E918" s="2"/>
      <c r="G918" s="2"/>
    </row>
    <row r="919" spans="5:7">
      <c r="E919" s="2"/>
      <c r="G919" s="2"/>
    </row>
    <row r="920" spans="5:7">
      <c r="E920" s="2"/>
      <c r="G920" s="2"/>
    </row>
    <row r="921" spans="5:7">
      <c r="E921" s="2"/>
      <c r="G921" s="2"/>
    </row>
    <row r="922" spans="5:7">
      <c r="E922" s="2"/>
      <c r="G922" s="2"/>
    </row>
    <row r="923" spans="5:7">
      <c r="E923" s="2"/>
      <c r="G923" s="2"/>
    </row>
    <row r="924" spans="5:7">
      <c r="E924" s="2"/>
      <c r="G924" s="2"/>
    </row>
    <row r="925" spans="5:7">
      <c r="E925" s="2"/>
      <c r="G925" s="2"/>
    </row>
    <row r="926" spans="5:7">
      <c r="E926" s="2"/>
      <c r="G926" s="2"/>
    </row>
    <row r="927" spans="5:7">
      <c r="E927" s="2"/>
      <c r="G927" s="2"/>
    </row>
    <row r="928" spans="5:7">
      <c r="E928" s="2"/>
      <c r="G928" s="2"/>
    </row>
    <row r="929" spans="5:7">
      <c r="E929" s="2"/>
      <c r="G929" s="2"/>
    </row>
    <row r="930" spans="5:7">
      <c r="E930" s="2"/>
      <c r="G930" s="2"/>
    </row>
    <row r="931" spans="5:7">
      <c r="E931" s="2"/>
      <c r="G931" s="2"/>
    </row>
    <row r="932" spans="5:7">
      <c r="E932" s="2"/>
      <c r="G932" s="2"/>
    </row>
    <row r="933" spans="5:7">
      <c r="E933" s="2"/>
      <c r="G933" s="2"/>
    </row>
    <row r="934" spans="5:7">
      <c r="E934" s="2"/>
      <c r="G934" s="2"/>
    </row>
    <row r="935" spans="5:7">
      <c r="E935" s="2"/>
      <c r="G935" s="2"/>
    </row>
    <row r="936" spans="5:7">
      <c r="E936" s="2"/>
      <c r="G936" s="2"/>
    </row>
    <row r="937" spans="5:7">
      <c r="E937" s="2"/>
      <c r="G937" s="2"/>
    </row>
    <row r="938" spans="5:7">
      <c r="E938" s="2"/>
      <c r="G938" s="2"/>
    </row>
    <row r="939" spans="5:7">
      <c r="E939" s="2"/>
      <c r="G939" s="2"/>
    </row>
    <row r="940" spans="5:7">
      <c r="E940" s="2"/>
      <c r="G940" s="2"/>
    </row>
    <row r="941" spans="5:7">
      <c r="E941" s="2"/>
      <c r="G941" s="2"/>
    </row>
    <row r="942" spans="5:7">
      <c r="E942" s="2"/>
      <c r="G942" s="2"/>
    </row>
    <row r="943" spans="5:7">
      <c r="E943" s="2"/>
      <c r="G943" s="2"/>
    </row>
    <row r="944" spans="5:7">
      <c r="E944" s="2"/>
      <c r="G944" s="2"/>
    </row>
    <row r="945" spans="5:7">
      <c r="E945" s="2"/>
      <c r="G945" s="2"/>
    </row>
    <row r="946" spans="5:7">
      <c r="E946" s="2"/>
      <c r="G946" s="2"/>
    </row>
    <row r="947" spans="5:7">
      <c r="E947" s="2"/>
      <c r="G947" s="2"/>
    </row>
    <row r="948" spans="5:7">
      <c r="E948" s="2"/>
      <c r="G948" s="2"/>
    </row>
    <row r="949" spans="5:7">
      <c r="E949" s="2"/>
      <c r="G949" s="2"/>
    </row>
    <row r="950" spans="5:7">
      <c r="E950" s="2"/>
      <c r="G950" s="2"/>
    </row>
    <row r="951" spans="5:7">
      <c r="E951" s="2"/>
      <c r="G951" s="2"/>
    </row>
    <row r="952" spans="5:7">
      <c r="E952" s="2"/>
      <c r="G952" s="2"/>
    </row>
    <row r="953" spans="5:7">
      <c r="E953" s="2"/>
      <c r="G953" s="2"/>
    </row>
    <row r="954" spans="5:7">
      <c r="E954" s="2"/>
      <c r="G954" s="2"/>
    </row>
    <row r="955" spans="5:7">
      <c r="E955" s="2"/>
      <c r="G955" s="2"/>
    </row>
    <row r="956" spans="5:7">
      <c r="E956" s="2"/>
      <c r="G956" s="2"/>
    </row>
    <row r="957" spans="5:7">
      <c r="E957" s="2"/>
      <c r="G957" s="2"/>
    </row>
    <row r="958" spans="5:7">
      <c r="E958" s="2"/>
      <c r="G958" s="2"/>
    </row>
    <row r="959" spans="5:7">
      <c r="E959" s="2"/>
      <c r="G959" s="2"/>
    </row>
    <row r="960" spans="5:7">
      <c r="E960" s="2"/>
      <c r="G960" s="2"/>
    </row>
    <row r="961" spans="5:7">
      <c r="E961" s="2"/>
      <c r="G961" s="2"/>
    </row>
    <row r="962" spans="5:7">
      <c r="E962" s="2"/>
      <c r="G962" s="2"/>
    </row>
    <row r="963" spans="5:7">
      <c r="E963" s="2"/>
      <c r="G963" s="2"/>
    </row>
    <row r="964" spans="5:7">
      <c r="E964" s="2"/>
      <c r="G964" s="2"/>
    </row>
    <row r="965" spans="5:7">
      <c r="E965" s="2"/>
      <c r="G965" s="2"/>
    </row>
    <row r="966" spans="5:7">
      <c r="E966" s="2"/>
      <c r="G966" s="2"/>
    </row>
    <row r="967" spans="5:7">
      <c r="E967" s="2"/>
      <c r="G967" s="2"/>
    </row>
    <row r="968" spans="5:7">
      <c r="E968" s="2"/>
      <c r="G968" s="2"/>
    </row>
    <row r="969" spans="5:7">
      <c r="E969" s="2"/>
      <c r="G969" s="2"/>
    </row>
    <row r="970" spans="5:7">
      <c r="E970" s="2"/>
      <c r="G970" s="2"/>
    </row>
    <row r="971" spans="5:7">
      <c r="E971" s="2"/>
      <c r="G971" s="2"/>
    </row>
    <row r="972" spans="5:7">
      <c r="E972" s="2"/>
      <c r="G972" s="2"/>
    </row>
    <row r="973" spans="5:7">
      <c r="E973" s="2"/>
      <c r="G973" s="2"/>
    </row>
    <row r="974" spans="5:7">
      <c r="E974" s="2"/>
      <c r="G974" s="2"/>
    </row>
    <row r="975" spans="5:7">
      <c r="E975" s="2"/>
      <c r="G975" s="2"/>
    </row>
    <row r="976" spans="5:7">
      <c r="E976" s="2"/>
      <c r="G976" s="2"/>
    </row>
    <row r="977" spans="5:7">
      <c r="E977" s="2"/>
      <c r="G977" s="2"/>
    </row>
    <row r="978" spans="5:7">
      <c r="E978" s="2"/>
      <c r="G978" s="2"/>
    </row>
    <row r="979" spans="5:7">
      <c r="E979" s="2"/>
      <c r="G979" s="2"/>
    </row>
    <row r="980" spans="5:7">
      <c r="E980" s="2"/>
      <c r="G980" s="2"/>
    </row>
    <row r="981" spans="5:7">
      <c r="E981" s="2"/>
      <c r="G981" s="2"/>
    </row>
    <row r="982" spans="5:7">
      <c r="E982" s="2"/>
      <c r="G982" s="2"/>
    </row>
    <row r="983" spans="5:7">
      <c r="E983" s="2"/>
      <c r="G983" s="2"/>
    </row>
    <row r="984" spans="5:7">
      <c r="E984" s="2"/>
      <c r="G984" s="2"/>
    </row>
    <row r="985" spans="5:7">
      <c r="E985" s="2"/>
      <c r="G985" s="2"/>
    </row>
    <row r="986" spans="5:7">
      <c r="E986" s="2"/>
      <c r="G986" s="2"/>
    </row>
    <row r="987" spans="5:7">
      <c r="E987" s="2"/>
      <c r="G987" s="2"/>
    </row>
    <row r="988" spans="5:7">
      <c r="E988" s="2"/>
      <c r="G988" s="2"/>
    </row>
    <row r="989" spans="5:7">
      <c r="E989" s="2"/>
      <c r="G989" s="2"/>
    </row>
    <row r="990" spans="5:7">
      <c r="E990" s="2"/>
      <c r="G990" s="2"/>
    </row>
    <row r="991" spans="5:7">
      <c r="E991" s="2"/>
      <c r="G991" s="2"/>
    </row>
    <row r="992" spans="5:7">
      <c r="E992" s="2"/>
      <c r="G992" s="2"/>
    </row>
    <row r="993" spans="5:7">
      <c r="E993" s="2"/>
      <c r="G993" s="2"/>
    </row>
    <row r="994" spans="5:7">
      <c r="E994" s="2"/>
      <c r="G994" s="2"/>
    </row>
    <row r="995" spans="5:7">
      <c r="E995" s="2"/>
      <c r="G995" s="2"/>
    </row>
    <row r="996" spans="5:7">
      <c r="E996" s="2"/>
      <c r="G996" s="2"/>
    </row>
    <row r="997" spans="5:7">
      <c r="E997" s="2"/>
      <c r="G997" s="2"/>
    </row>
    <row r="998" spans="5:7">
      <c r="E998" s="2"/>
      <c r="G998" s="2"/>
    </row>
    <row r="999" spans="5:7">
      <c r="E999" s="2"/>
      <c r="G999" s="2"/>
    </row>
    <row r="1000" spans="5:7">
      <c r="E1000" s="2"/>
      <c r="G1000" s="2"/>
    </row>
    <row r="1001" spans="5:7">
      <c r="E1001" s="2"/>
      <c r="G1001" s="2"/>
    </row>
    <row r="1002" spans="5:7">
      <c r="E1002" s="2"/>
      <c r="G1002" s="2"/>
    </row>
    <row r="1003" spans="5:7">
      <c r="E1003" s="2"/>
      <c r="G1003" s="2"/>
    </row>
    <row r="1004" spans="5:7">
      <c r="E1004" s="2"/>
      <c r="G1004" s="2"/>
    </row>
    <row r="1005" spans="5:7">
      <c r="E1005" s="2"/>
      <c r="G1005" s="2"/>
    </row>
    <row r="1006" spans="5:7">
      <c r="E1006" s="2"/>
      <c r="G1006" s="2"/>
    </row>
    <row r="1007" spans="5:7">
      <c r="E1007" s="2"/>
      <c r="G1007" s="2"/>
    </row>
    <row r="1008" spans="5:7">
      <c r="E1008" s="2"/>
      <c r="G1008" s="2"/>
    </row>
    <row r="1009" spans="5:7">
      <c r="E1009" s="2"/>
      <c r="G1009" s="2"/>
    </row>
    <row r="1010" spans="5:7">
      <c r="E1010" s="2"/>
      <c r="G1010" s="2"/>
    </row>
    <row r="1011" spans="5:7">
      <c r="E1011" s="2"/>
      <c r="G1011" s="2"/>
    </row>
    <row r="1012" spans="5:7">
      <c r="E1012" s="2"/>
      <c r="G1012" s="2"/>
    </row>
    <row r="1013" spans="5:7">
      <c r="E1013" s="2"/>
      <c r="G1013" s="2"/>
    </row>
    <row r="1014" spans="5:7">
      <c r="E1014" s="2"/>
      <c r="G1014" s="2"/>
    </row>
    <row r="1015" spans="5:7">
      <c r="E1015" s="2"/>
      <c r="G1015" s="2"/>
    </row>
    <row r="1016" spans="5:7">
      <c r="E1016" s="2"/>
      <c r="G1016" s="2"/>
    </row>
    <row r="1017" spans="5:7">
      <c r="E1017" s="2"/>
      <c r="G1017" s="2"/>
    </row>
    <row r="1018" spans="5:7">
      <c r="E1018" s="2"/>
      <c r="G1018" s="2"/>
    </row>
    <row r="1019" spans="5:7">
      <c r="E1019" s="2"/>
      <c r="G1019" s="2"/>
    </row>
    <row r="1020" spans="5:7">
      <c r="E1020" s="2"/>
      <c r="G1020" s="2"/>
    </row>
    <row r="1021" spans="5:7">
      <c r="E1021" s="2"/>
      <c r="G1021" s="2"/>
    </row>
    <row r="1022" spans="5:7">
      <c r="E1022" s="2"/>
      <c r="G1022" s="2"/>
    </row>
    <row r="1023" spans="5:7">
      <c r="E1023" s="2"/>
      <c r="G1023" s="2"/>
    </row>
    <row r="1024" spans="5:7">
      <c r="E1024" s="2"/>
      <c r="G1024" s="2"/>
    </row>
    <row r="1025" spans="5:7">
      <c r="E1025" s="2"/>
      <c r="G1025" s="2"/>
    </row>
    <row r="1026" spans="5:7">
      <c r="E1026" s="2"/>
      <c r="G1026" s="2"/>
    </row>
    <row r="1027" spans="5:7">
      <c r="E1027" s="2"/>
      <c r="G1027" s="2"/>
    </row>
    <row r="1028" spans="5:7">
      <c r="E1028" s="2"/>
      <c r="G1028" s="2"/>
    </row>
    <row r="1029" spans="5:7">
      <c r="E1029" s="2"/>
      <c r="G1029" s="2"/>
    </row>
    <row r="1030" spans="5:7">
      <c r="E1030" s="2"/>
      <c r="G1030" s="2"/>
    </row>
    <row r="1031" spans="5:7">
      <c r="E1031" s="2"/>
      <c r="G1031" s="2"/>
    </row>
    <row r="1032" spans="5:7">
      <c r="E1032" s="2"/>
      <c r="G1032" s="2"/>
    </row>
    <row r="1033" spans="5:7">
      <c r="E1033" s="2"/>
      <c r="G1033" s="2"/>
    </row>
    <row r="1034" spans="5:7">
      <c r="E1034" s="2"/>
      <c r="G1034" s="2"/>
    </row>
    <row r="1035" spans="5:7">
      <c r="E1035" s="2"/>
      <c r="G1035" s="2"/>
    </row>
    <row r="1036" spans="5:7">
      <c r="E1036" s="2"/>
      <c r="G1036" s="2"/>
    </row>
    <row r="1037" spans="5:7">
      <c r="E1037" s="2"/>
      <c r="G1037" s="2"/>
    </row>
    <row r="1038" spans="5:7">
      <c r="E1038" s="2"/>
      <c r="G1038" s="2"/>
    </row>
    <row r="1039" spans="5:7">
      <c r="E1039" s="2"/>
      <c r="G1039" s="2"/>
    </row>
    <row r="1040" spans="5:7">
      <c r="E1040" s="2"/>
      <c r="G1040" s="2"/>
    </row>
    <row r="1041" spans="5:7">
      <c r="E1041" s="2"/>
      <c r="G1041" s="2"/>
    </row>
    <row r="1042" spans="5:7">
      <c r="E1042" s="2"/>
      <c r="G1042" s="2"/>
    </row>
    <row r="1043" spans="5:7">
      <c r="E1043" s="2"/>
      <c r="G1043" s="2"/>
    </row>
    <row r="1044" spans="5:7">
      <c r="E1044" s="2"/>
      <c r="G1044" s="2"/>
    </row>
    <row r="1045" spans="5:7">
      <c r="E1045" s="2"/>
      <c r="G1045" s="2"/>
    </row>
    <row r="1046" spans="5:7">
      <c r="E1046" s="2"/>
      <c r="G1046" s="2"/>
    </row>
    <row r="1047" spans="5:7">
      <c r="E1047" s="2"/>
      <c r="G1047" s="2"/>
    </row>
    <row r="1048" spans="5:7">
      <c r="E1048" s="2"/>
      <c r="G1048" s="2"/>
    </row>
    <row r="1049" spans="5:7">
      <c r="E1049" s="2"/>
      <c r="G1049" s="2"/>
    </row>
    <row r="1050" spans="5:7">
      <c r="E1050" s="2"/>
      <c r="G1050" s="2"/>
    </row>
    <row r="1051" spans="5:7">
      <c r="E1051" s="2"/>
      <c r="G1051" s="2"/>
    </row>
    <row r="1052" spans="5:7">
      <c r="E1052" s="2"/>
      <c r="G1052" s="2"/>
    </row>
    <row r="1053" spans="5:7">
      <c r="E1053" s="2"/>
      <c r="G1053" s="2"/>
    </row>
    <row r="1054" spans="5:7">
      <c r="E1054" s="2"/>
      <c r="G1054" s="2"/>
    </row>
    <row r="1055" spans="5:7">
      <c r="E1055" s="2"/>
      <c r="G1055" s="2"/>
    </row>
    <row r="1056" spans="5:7">
      <c r="E1056" s="2"/>
      <c r="G1056" s="2"/>
    </row>
    <row r="1057" spans="5:7">
      <c r="E1057" s="2"/>
      <c r="G1057" s="2"/>
    </row>
    <row r="1058" spans="5:7">
      <c r="E1058" s="2"/>
      <c r="G1058" s="2"/>
    </row>
    <row r="1059" spans="5:7">
      <c r="E1059" s="2"/>
      <c r="G1059" s="2"/>
    </row>
    <row r="1060" spans="5:7">
      <c r="E1060" s="2"/>
      <c r="G1060" s="2"/>
    </row>
    <row r="1061" spans="5:7">
      <c r="E1061" s="2"/>
      <c r="G1061" s="2"/>
    </row>
    <row r="1062" spans="5:7">
      <c r="E1062" s="2"/>
      <c r="G1062" s="2"/>
    </row>
    <row r="1063" spans="5:7">
      <c r="E1063" s="2"/>
      <c r="G1063" s="2"/>
    </row>
    <row r="1064" spans="5:7">
      <c r="E1064" s="2"/>
      <c r="G1064" s="2"/>
    </row>
    <row r="1065" spans="5:7">
      <c r="E1065" s="2"/>
      <c r="G1065" s="2"/>
    </row>
    <row r="1066" spans="5:7">
      <c r="E1066" s="2"/>
      <c r="G1066" s="2"/>
    </row>
    <row r="1067" spans="5:7">
      <c r="E1067" s="2"/>
      <c r="G1067" s="2"/>
    </row>
    <row r="1068" spans="5:7">
      <c r="E1068" s="2"/>
      <c r="G1068" s="2"/>
    </row>
    <row r="1069" spans="5:7">
      <c r="E1069" s="2"/>
      <c r="G1069" s="2"/>
    </row>
    <row r="1070" spans="5:7">
      <c r="E1070" s="2"/>
      <c r="G1070" s="2"/>
    </row>
    <row r="1071" spans="5:7">
      <c r="E1071" s="2"/>
      <c r="G1071" s="2"/>
    </row>
    <row r="1072" spans="5:7">
      <c r="E1072" s="2"/>
      <c r="G1072" s="2"/>
    </row>
    <row r="1073" spans="5:7">
      <c r="E1073" s="2"/>
      <c r="G1073" s="2"/>
    </row>
    <row r="1074" spans="5:7">
      <c r="E1074" s="2"/>
      <c r="G1074" s="2"/>
    </row>
    <row r="1075" spans="5:7">
      <c r="E1075" s="2"/>
      <c r="G1075" s="2"/>
    </row>
    <row r="1076" spans="5:7">
      <c r="E1076" s="2"/>
      <c r="G1076" s="2"/>
    </row>
    <row r="1077" spans="5:7">
      <c r="E1077" s="2"/>
      <c r="G1077" s="2"/>
    </row>
    <row r="1078" spans="5:7">
      <c r="E1078" s="2"/>
      <c r="G1078" s="2"/>
    </row>
    <row r="1079" spans="5:7">
      <c r="E1079" s="2"/>
      <c r="G1079" s="2"/>
    </row>
    <row r="1080" spans="5:7">
      <c r="E1080" s="2"/>
      <c r="G1080" s="2"/>
    </row>
    <row r="1081" spans="5:7">
      <c r="E1081" s="2"/>
      <c r="G1081" s="2"/>
    </row>
    <row r="1082" spans="5:7">
      <c r="E1082" s="2"/>
      <c r="G1082" s="2"/>
    </row>
    <row r="1083" spans="5:7">
      <c r="E1083" s="2"/>
      <c r="G1083" s="2"/>
    </row>
    <row r="1084" spans="5:7">
      <c r="E1084" s="2"/>
      <c r="G1084" s="2"/>
    </row>
    <row r="1085" spans="5:7">
      <c r="E1085" s="2"/>
      <c r="G1085" s="2"/>
    </row>
    <row r="1086" spans="5:7">
      <c r="E1086" s="2"/>
      <c r="G1086" s="2"/>
    </row>
    <row r="1087" spans="5:7">
      <c r="E1087" s="2"/>
      <c r="G1087" s="2"/>
    </row>
    <row r="1088" spans="5:7">
      <c r="E1088" s="2"/>
      <c r="G1088" s="2"/>
    </row>
    <row r="1089" spans="5:7">
      <c r="E1089" s="2"/>
      <c r="G1089" s="2"/>
    </row>
    <row r="1090" spans="5:7">
      <c r="E1090" s="2"/>
      <c r="G1090" s="2"/>
    </row>
    <row r="1091" spans="5:7">
      <c r="E1091" s="2"/>
      <c r="G1091" s="2"/>
    </row>
    <row r="1092" spans="5:7">
      <c r="E1092" s="2"/>
      <c r="G1092" s="2"/>
    </row>
    <row r="1093" spans="5:7">
      <c r="E1093" s="2"/>
      <c r="G1093" s="2"/>
    </row>
    <row r="1094" spans="5:7">
      <c r="E1094" s="2"/>
      <c r="G1094" s="2"/>
    </row>
    <row r="1095" spans="5:7">
      <c r="E1095" s="2"/>
      <c r="G1095" s="2"/>
    </row>
    <row r="1096" spans="5:7">
      <c r="E1096" s="2"/>
      <c r="G1096" s="2"/>
    </row>
    <row r="1097" spans="5:7">
      <c r="E1097" s="2"/>
      <c r="G1097" s="2"/>
    </row>
    <row r="1098" spans="5:7">
      <c r="E1098" s="2"/>
      <c r="G1098" s="2"/>
    </row>
    <row r="1099" spans="5:7">
      <c r="E1099" s="2"/>
      <c r="G1099" s="2"/>
    </row>
    <row r="1100" spans="5:7">
      <c r="E1100" s="2"/>
      <c r="G1100" s="2"/>
    </row>
    <row r="1101" spans="5:7">
      <c r="E1101" s="2"/>
      <c r="G1101" s="2"/>
    </row>
    <row r="1102" spans="5:7">
      <c r="E1102" s="2"/>
      <c r="G1102" s="2"/>
    </row>
    <row r="1103" spans="5:7">
      <c r="E1103" s="2"/>
      <c r="G1103" s="2"/>
    </row>
    <row r="1104" spans="5:7">
      <c r="E1104" s="2"/>
      <c r="G1104" s="2"/>
    </row>
    <row r="1105" spans="5:7">
      <c r="E1105" s="2"/>
      <c r="G1105" s="2"/>
    </row>
    <row r="1106" spans="5:7">
      <c r="E1106" s="2"/>
      <c r="G1106" s="2"/>
    </row>
    <row r="1107" spans="5:7">
      <c r="E1107" s="2"/>
      <c r="G1107" s="2"/>
    </row>
    <row r="1108" spans="5:7">
      <c r="E1108" s="2"/>
      <c r="G1108" s="2"/>
    </row>
    <row r="1109" spans="5:7">
      <c r="E1109" s="2"/>
      <c r="G1109" s="2"/>
    </row>
    <row r="1110" spans="5:7">
      <c r="E1110" s="2"/>
      <c r="G1110" s="2"/>
    </row>
    <row r="1111" spans="5:7">
      <c r="E1111" s="2"/>
      <c r="G1111" s="2"/>
    </row>
    <row r="1112" spans="5:7">
      <c r="E1112" s="2"/>
      <c r="G1112" s="2"/>
    </row>
    <row r="1113" spans="5:7">
      <c r="E1113" s="2"/>
      <c r="G1113" s="2"/>
    </row>
    <row r="1114" spans="5:7">
      <c r="E1114" s="2"/>
      <c r="G1114" s="2"/>
    </row>
    <row r="1115" spans="5:7">
      <c r="E1115" s="2"/>
      <c r="G1115" s="2"/>
    </row>
    <row r="1116" spans="5:7">
      <c r="E1116" s="2"/>
      <c r="G1116" s="2"/>
    </row>
    <row r="1117" spans="5:7">
      <c r="E1117" s="2"/>
      <c r="G1117" s="2"/>
    </row>
    <row r="1118" spans="5:7">
      <c r="E1118" s="2"/>
      <c r="G1118" s="2"/>
    </row>
    <row r="1119" spans="5:7">
      <c r="E1119" s="2"/>
      <c r="G1119" s="2"/>
    </row>
    <row r="1120" spans="5:7">
      <c r="E1120" s="2"/>
      <c r="G1120" s="2"/>
    </row>
    <row r="1121" spans="5:7">
      <c r="E1121" s="2"/>
      <c r="G1121" s="2"/>
    </row>
    <row r="1122" spans="5:7">
      <c r="E1122" s="2"/>
      <c r="G1122" s="2"/>
    </row>
    <row r="1123" spans="5:7">
      <c r="E1123" s="2"/>
      <c r="G1123" s="2"/>
    </row>
    <row r="1124" spans="5:7">
      <c r="E1124" s="2"/>
      <c r="G1124" s="2"/>
    </row>
    <row r="1125" spans="5:7">
      <c r="E1125" s="2"/>
      <c r="G1125" s="2"/>
    </row>
    <row r="1126" spans="5:7">
      <c r="E1126" s="2"/>
      <c r="G1126" s="2"/>
    </row>
    <row r="1127" spans="5:7">
      <c r="E1127" s="2"/>
      <c r="G1127" s="2"/>
    </row>
    <row r="1128" spans="5:7">
      <c r="E1128" s="2"/>
      <c r="G1128" s="2"/>
    </row>
    <row r="1129" spans="5:7">
      <c r="E1129" s="2"/>
      <c r="G1129" s="2"/>
    </row>
    <row r="1130" spans="5:7">
      <c r="E1130" s="2"/>
      <c r="G1130" s="2"/>
    </row>
    <row r="1131" spans="5:7">
      <c r="E1131" s="2"/>
      <c r="G1131" s="2"/>
    </row>
    <row r="1132" spans="5:7">
      <c r="E1132" s="2"/>
      <c r="G1132" s="2"/>
    </row>
    <row r="1133" spans="5:7">
      <c r="E1133" s="2"/>
      <c r="G1133" s="2"/>
    </row>
    <row r="1134" spans="5:7">
      <c r="E1134" s="2"/>
      <c r="G1134" s="2"/>
    </row>
    <row r="1135" spans="5:7">
      <c r="E1135" s="2"/>
      <c r="G1135" s="2"/>
    </row>
    <row r="1136" spans="5:7">
      <c r="E1136" s="2"/>
      <c r="G1136" s="2"/>
    </row>
    <row r="1137" spans="5:7">
      <c r="E1137" s="2"/>
      <c r="G1137" s="2"/>
    </row>
    <row r="1138" spans="5:7">
      <c r="E1138" s="2"/>
      <c r="G1138" s="2"/>
    </row>
    <row r="1139" spans="5:7">
      <c r="E1139" s="2"/>
      <c r="G1139" s="2"/>
    </row>
    <row r="1140" spans="5:7">
      <c r="E1140" s="2"/>
      <c r="G1140" s="2"/>
    </row>
    <row r="1141" spans="5:7">
      <c r="E1141" s="2"/>
      <c r="G1141" s="2"/>
    </row>
    <row r="1142" spans="5:7">
      <c r="E1142" s="2"/>
      <c r="G1142" s="2"/>
    </row>
    <row r="1143" spans="5:7">
      <c r="E1143" s="2"/>
      <c r="G1143" s="2"/>
    </row>
    <row r="1144" spans="5:7">
      <c r="E1144" s="2"/>
      <c r="G1144" s="2"/>
    </row>
    <row r="1145" spans="5:7">
      <c r="E1145" s="2"/>
      <c r="G1145" s="2"/>
    </row>
    <row r="1146" spans="5:7">
      <c r="E1146" s="2"/>
      <c r="G1146" s="2"/>
    </row>
    <row r="1147" spans="5:7">
      <c r="E1147" s="2"/>
      <c r="G1147" s="2"/>
    </row>
    <row r="1148" spans="5:7">
      <c r="E1148" s="2"/>
      <c r="G1148" s="2"/>
    </row>
    <row r="1149" spans="5:7">
      <c r="E1149" s="2"/>
      <c r="G1149" s="2"/>
    </row>
    <row r="1150" spans="5:7">
      <c r="E1150" s="2"/>
      <c r="G1150" s="2"/>
    </row>
    <row r="1151" spans="5:7">
      <c r="E1151" s="2"/>
      <c r="G1151" s="2"/>
    </row>
    <row r="1152" spans="5:7">
      <c r="E1152" s="2"/>
      <c r="G1152" s="2"/>
    </row>
    <row r="1153" spans="5:7">
      <c r="E1153" s="2"/>
      <c r="G1153" s="2"/>
    </row>
    <row r="1154" spans="5:7">
      <c r="E1154" s="2"/>
      <c r="G1154" s="2"/>
    </row>
    <row r="1155" spans="5:7">
      <c r="E1155" s="2"/>
      <c r="G1155" s="2"/>
    </row>
    <row r="1156" spans="5:7">
      <c r="E1156" s="2"/>
      <c r="G1156" s="2"/>
    </row>
    <row r="1157" spans="5:7">
      <c r="E1157" s="2"/>
      <c r="G1157" s="2"/>
    </row>
    <row r="1158" spans="5:7">
      <c r="E1158" s="2"/>
      <c r="G1158" s="2"/>
    </row>
    <row r="1159" spans="5:7">
      <c r="E1159" s="2"/>
      <c r="G1159" s="2"/>
    </row>
    <row r="1160" spans="5:7">
      <c r="E1160" s="2"/>
      <c r="G1160" s="2"/>
    </row>
    <row r="1161" spans="5:7">
      <c r="E1161" s="2"/>
      <c r="G1161" s="2"/>
    </row>
    <row r="1162" spans="5:7">
      <c r="E1162" s="2"/>
      <c r="G1162" s="2"/>
    </row>
    <row r="1163" spans="5:7">
      <c r="E1163" s="2"/>
      <c r="G1163" s="2"/>
    </row>
    <row r="1164" spans="5:7">
      <c r="E1164" s="2"/>
      <c r="G1164" s="2"/>
    </row>
    <row r="1165" spans="5:7">
      <c r="E1165" s="2"/>
      <c r="G1165" s="2"/>
    </row>
    <row r="1166" spans="5:7">
      <c r="E1166" s="2"/>
      <c r="G1166" s="2"/>
    </row>
    <row r="1167" spans="5:7">
      <c r="E1167" s="2"/>
      <c r="G1167" s="2"/>
    </row>
    <row r="1168" spans="5:7">
      <c r="E1168" s="2"/>
      <c r="G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</sheetData>
  <phoneticPr fontId="7"/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3"/>
  <sheetViews>
    <sheetView topLeftCell="Z1" zoomScaleNormal="75" zoomScalePageLayoutView="75" workbookViewId="0">
      <selection activeCell="AJ54" sqref="AJ54"/>
    </sheetView>
  </sheetViews>
  <sheetFormatPr baseColWidth="10" defaultRowHeight="12" x14ac:dyDescent="0"/>
  <cols>
    <col min="1" max="1" width="7.1640625" bestFit="1" customWidth="1"/>
    <col min="2" max="2" width="4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0" width="6.6640625" bestFit="1" customWidth="1"/>
    <col min="11" max="11" width="6.6640625" customWidth="1"/>
    <col min="12" max="12" width="2.33203125" bestFit="1" customWidth="1"/>
    <col min="13" max="13" width="6.6640625" bestFit="1" customWidth="1"/>
    <col min="14" max="14" width="2.33203125" customWidth="1"/>
    <col min="15" max="15" width="5.1640625" bestFit="1" customWidth="1"/>
    <col min="16" max="16" width="3.1640625" bestFit="1" customWidth="1"/>
    <col min="17" max="17" width="7.33203125" bestFit="1" customWidth="1"/>
    <col min="18" max="19" width="5.6640625" bestFit="1" customWidth="1"/>
    <col min="20" max="20" width="2.33203125" bestFit="1" customWidth="1"/>
    <col min="21" max="21" width="5.6640625" bestFit="1" customWidth="1"/>
    <col min="22" max="22" width="2.33203125" bestFit="1" customWidth="1"/>
  </cols>
  <sheetData>
    <row r="1" spans="1:25" ht="25">
      <c r="A1" s="14" t="s">
        <v>14</v>
      </c>
    </row>
    <row r="2" spans="1:25" ht="18">
      <c r="A2" s="15" t="s">
        <v>15</v>
      </c>
    </row>
    <row r="4" spans="1:25" ht="14">
      <c r="A4" s="4" t="s">
        <v>0</v>
      </c>
      <c r="B4" s="4" t="s">
        <v>2</v>
      </c>
      <c r="C4" s="6" t="s">
        <v>6</v>
      </c>
      <c r="D4" s="4" t="s">
        <v>2</v>
      </c>
      <c r="E4" s="4" t="s">
        <v>1</v>
      </c>
      <c r="F4" s="4" t="s">
        <v>2</v>
      </c>
      <c r="G4" s="4" t="s">
        <v>4</v>
      </c>
      <c r="H4" s="4" t="s">
        <v>2</v>
      </c>
      <c r="I4" s="4" t="s">
        <v>5</v>
      </c>
      <c r="J4" s="4" t="s">
        <v>2</v>
      </c>
      <c r="K4" s="4" t="s">
        <v>16</v>
      </c>
      <c r="L4" s="4" t="s">
        <v>2</v>
      </c>
      <c r="M4" s="4" t="s">
        <v>17</v>
      </c>
      <c r="N4" s="4" t="s">
        <v>2</v>
      </c>
      <c r="O4" s="6" t="s">
        <v>3</v>
      </c>
      <c r="P4" s="4" t="s">
        <v>2</v>
      </c>
      <c r="Q4" s="6" t="s">
        <v>7</v>
      </c>
      <c r="R4" s="4" t="s">
        <v>2</v>
      </c>
      <c r="S4" s="6" t="s">
        <v>18</v>
      </c>
      <c r="T4" s="4" t="s">
        <v>2</v>
      </c>
      <c r="U4" s="6" t="s">
        <v>19</v>
      </c>
      <c r="V4" s="4" t="s">
        <v>2</v>
      </c>
      <c r="W4" s="4"/>
      <c r="X4" s="4"/>
      <c r="Y4" s="4"/>
    </row>
    <row r="5" spans="1:25">
      <c r="A5" s="1">
        <v>49.14</v>
      </c>
      <c r="B5" s="1">
        <f>0.005*A5+0.02</f>
        <v>0.26569999999999999</v>
      </c>
      <c r="C5" s="3">
        <f>2*PI()*A5</f>
        <v>308.75572599480489</v>
      </c>
      <c r="D5" s="3">
        <f>2*PI()*B5</f>
        <v>1.6694423361176161</v>
      </c>
      <c r="E5" s="2">
        <v>2.6989999999999998</v>
      </c>
      <c r="F5" s="2">
        <f t="shared" ref="F5:F20" si="0">0.005*E5+0.002</f>
        <v>1.5495E-2</v>
      </c>
      <c r="G5" s="2">
        <v>2.3E-2</v>
      </c>
      <c r="H5" s="2">
        <f t="shared" ref="H5:H16" si="1">0.005*G5+0.002</f>
        <v>2.1150000000000001E-3</v>
      </c>
      <c r="I5" s="7">
        <f>G5/E5</f>
        <v>8.5216746943312348E-3</v>
      </c>
      <c r="J5" s="7">
        <f>(F5/E5+H5/G5)*I5</f>
        <v>8.3254662815437669E-4</v>
      </c>
      <c r="K5" s="7">
        <f t="shared" ref="K5:K39" si="2">SQRT($I$47^2+($I$44*C5/1000)^2)/SQRT(($I$47+$E$47)^2+(($I$44*C5/1000)-1/($E$44*C5/1000000))^2)</f>
        <v>9.1184990270433749E-3</v>
      </c>
      <c r="L5" s="7"/>
      <c r="M5" s="7">
        <f t="shared" ref="M5:M39" si="3">SQRT(($I$44*C5/1000)^2)/SQRT(($E$47)^2+(($I$44*C5/1000)-1/($E$44*C5/1000000))^2)</f>
        <v>8.1398409522951028E-3</v>
      </c>
      <c r="N5" s="7"/>
      <c r="O5" s="5">
        <v>150</v>
      </c>
      <c r="P5" s="5">
        <v>20</v>
      </c>
      <c r="Q5" s="1">
        <f>O5*PI()/180</f>
        <v>2.6179938779914944</v>
      </c>
      <c r="R5" s="1">
        <f>P5*PI()/180</f>
        <v>0.3490658503988659</v>
      </c>
      <c r="S5" s="1">
        <f t="shared" ref="S5:S39" si="4">ATAN2($I$47,$I$44*C5/1000)-ATAN2($I$47+$E$47,($I$44*C5/1000)-1/($E$44*C5/1000000))</f>
        <v>2.6051674106384715</v>
      </c>
      <c r="T5" s="1"/>
      <c r="U5" s="1">
        <f>PI()/2-ATAN2($E$47,($I$44*C5/1000)-1/($E$44*C5/1000000))</f>
        <v>3.0773665654708413</v>
      </c>
      <c r="V5" s="1"/>
      <c r="W5" s="1"/>
      <c r="X5" s="1"/>
      <c r="Y5" s="1"/>
    </row>
    <row r="6" spans="1:25">
      <c r="A6" s="1">
        <v>72.63</v>
      </c>
      <c r="B6" s="1">
        <f t="shared" ref="B6:B11" si="5">0.005*A6+0.02</f>
        <v>0.38314999999999999</v>
      </c>
      <c r="C6" s="3">
        <f t="shared" ref="C6:C39" si="6">2*PI()*A6</f>
        <v>456.34774886045329</v>
      </c>
      <c r="D6" s="3">
        <f t="shared" ref="D6:D39" si="7">2*PI()*B6</f>
        <v>2.4074024504458582</v>
      </c>
      <c r="E6" s="2">
        <v>2.6909999999999998</v>
      </c>
      <c r="F6" s="2">
        <f t="shared" si="0"/>
        <v>1.5455E-2</v>
      </c>
      <c r="G6" s="2">
        <v>4.9000000000000002E-2</v>
      </c>
      <c r="H6" s="2">
        <f t="shared" si="1"/>
        <v>2.245E-3</v>
      </c>
      <c r="I6" s="7">
        <f t="shared" ref="I6:I39" si="8">G6/E6</f>
        <v>1.820884429580082E-2</v>
      </c>
      <c r="J6" s="7">
        <f t="shared" ref="J6:J39" si="9">(F6/E6+H6/G6)*I6</f>
        <v>9.3883972076982611E-4</v>
      </c>
      <c r="K6" s="7">
        <f t="shared" si="2"/>
        <v>1.8917522487135446E-2</v>
      </c>
      <c r="L6" s="7"/>
      <c r="M6" s="7">
        <f t="shared" si="3"/>
        <v>1.7910145563420705E-2</v>
      </c>
      <c r="N6" s="7"/>
      <c r="O6" s="5">
        <v>150</v>
      </c>
      <c r="P6" s="5">
        <v>5</v>
      </c>
      <c r="Q6" s="1">
        <f t="shared" ref="Q6:Q39" si="10">O6*PI()/180</f>
        <v>2.6179938779914944</v>
      </c>
      <c r="R6" s="1">
        <f t="shared" ref="R6:R39" si="11">P6*PI()/180</f>
        <v>8.7266462599716474E-2</v>
      </c>
      <c r="S6" s="1">
        <f t="shared" si="4"/>
        <v>2.7102230356116062</v>
      </c>
      <c r="T6" s="1"/>
      <c r="U6" s="1">
        <f t="shared" ref="U6:U39" si="12">PI()/2-ATAN2($E$47,($I$44*C6/1000)-1/($E$44*C6/1000000))</f>
        <v>3.0459000941938656</v>
      </c>
      <c r="V6" s="1"/>
      <c r="W6" s="1"/>
      <c r="X6" s="1"/>
      <c r="Y6" s="1"/>
    </row>
    <row r="7" spans="1:25">
      <c r="A7" s="1">
        <v>91.05</v>
      </c>
      <c r="B7" s="1">
        <f t="shared" si="5"/>
        <v>0.47525000000000001</v>
      </c>
      <c r="C7" s="3">
        <f t="shared" si="6"/>
        <v>572.08402221870131</v>
      </c>
      <c r="D7" s="3">
        <f t="shared" si="7"/>
        <v>2.9860838172370983</v>
      </c>
      <c r="E7" s="2">
        <v>2.6819999999999999</v>
      </c>
      <c r="F7" s="2">
        <f t="shared" si="0"/>
        <v>1.541E-2</v>
      </c>
      <c r="G7" s="2">
        <v>7.5999999999999998E-2</v>
      </c>
      <c r="H7" s="2">
        <f t="shared" si="1"/>
        <v>2.3800000000000002E-3</v>
      </c>
      <c r="I7" s="7">
        <f t="shared" si="8"/>
        <v>2.8337061894108874E-2</v>
      </c>
      <c r="J7" s="7">
        <f t="shared" si="9"/>
        <v>1.0502140655437055E-3</v>
      </c>
      <c r="K7" s="7">
        <f t="shared" si="2"/>
        <v>2.9369496636485689E-2</v>
      </c>
      <c r="L7" s="7"/>
      <c r="M7" s="7">
        <f t="shared" si="3"/>
        <v>2.8360987057500613E-2</v>
      </c>
      <c r="N7" s="7"/>
      <c r="O7" s="5">
        <v>152</v>
      </c>
      <c r="P7" s="5">
        <v>5</v>
      </c>
      <c r="Q7" s="1">
        <f t="shared" si="10"/>
        <v>2.6529004630313806</v>
      </c>
      <c r="R7" s="1">
        <f t="shared" si="11"/>
        <v>8.7266462599716474E-2</v>
      </c>
      <c r="S7" s="1">
        <f t="shared" si="4"/>
        <v>2.7465589847616774</v>
      </c>
      <c r="T7" s="1"/>
      <c r="U7" s="1">
        <f t="shared" si="12"/>
        <v>3.0206071064745799</v>
      </c>
      <c r="V7" s="1"/>
      <c r="W7" s="1"/>
      <c r="X7" s="1"/>
      <c r="Y7" s="1"/>
    </row>
    <row r="8" spans="1:25">
      <c r="A8" s="1">
        <v>116.48</v>
      </c>
      <c r="B8" s="1">
        <f t="shared" si="5"/>
        <v>0.60240000000000005</v>
      </c>
      <c r="C8" s="3">
        <f t="shared" si="6"/>
        <v>731.86542458027827</v>
      </c>
      <c r="D8" s="3">
        <f t="shared" si="7"/>
        <v>3.784990829044983</v>
      </c>
      <c r="E8" s="2">
        <v>2.673</v>
      </c>
      <c r="F8" s="2">
        <f t="shared" si="0"/>
        <v>1.5365E-2</v>
      </c>
      <c r="G8" s="2">
        <v>0.126</v>
      </c>
      <c r="H8" s="2">
        <f t="shared" si="1"/>
        <v>2.63E-3</v>
      </c>
      <c r="I8" s="7">
        <f t="shared" si="8"/>
        <v>4.7138047138047139E-2</v>
      </c>
      <c r="J8" s="7">
        <f t="shared" si="9"/>
        <v>1.2548732114762793E-3</v>
      </c>
      <c r="K8" s="7">
        <f t="shared" si="2"/>
        <v>4.8017267571010866E-2</v>
      </c>
      <c r="L8" s="7"/>
      <c r="M8" s="7">
        <f t="shared" si="3"/>
        <v>4.7037003098346443E-2</v>
      </c>
      <c r="N8" s="7"/>
      <c r="O8" s="5">
        <v>155</v>
      </c>
      <c r="P8" s="5">
        <v>3</v>
      </c>
      <c r="Q8" s="2">
        <f t="shared" si="10"/>
        <v>2.7052603405912108</v>
      </c>
      <c r="R8" s="2">
        <f t="shared" si="11"/>
        <v>5.2359877559829883E-2</v>
      </c>
      <c r="S8" s="2">
        <f t="shared" si="4"/>
        <v>2.7644494716598302</v>
      </c>
      <c r="T8" s="1"/>
      <c r="U8" s="2">
        <f t="shared" si="12"/>
        <v>2.9844809514775115</v>
      </c>
      <c r="V8" s="1"/>
      <c r="W8" s="1"/>
      <c r="X8" s="1"/>
      <c r="Y8" s="1"/>
    </row>
    <row r="9" spans="1:25">
      <c r="A9" s="1">
        <v>144.25</v>
      </c>
      <c r="B9" s="1">
        <f t="shared" si="5"/>
        <v>0.74125000000000008</v>
      </c>
      <c r="C9" s="3">
        <f t="shared" si="6"/>
        <v>906.34948056065537</v>
      </c>
      <c r="D9" s="3">
        <f t="shared" si="7"/>
        <v>4.657411108946869</v>
      </c>
      <c r="E9" s="2">
        <v>2.6619999999999999</v>
      </c>
      <c r="F9" s="2">
        <f t="shared" si="0"/>
        <v>1.5310000000000001E-2</v>
      </c>
      <c r="G9" s="2">
        <v>0.19500000000000001</v>
      </c>
      <c r="H9" s="2">
        <f t="shared" si="1"/>
        <v>2.9750000000000002E-3</v>
      </c>
      <c r="I9" s="7">
        <f t="shared" si="8"/>
        <v>7.3253193087903831E-2</v>
      </c>
      <c r="J9" s="7">
        <f t="shared" si="9"/>
        <v>1.5388829399608592E-3</v>
      </c>
      <c r="K9" s="7">
        <f t="shared" si="2"/>
        <v>7.4359474194769043E-2</v>
      </c>
      <c r="L9" s="7"/>
      <c r="M9" s="7">
        <f t="shared" si="3"/>
        <v>7.3469199690827575E-2</v>
      </c>
      <c r="N9" s="7"/>
      <c r="O9" s="5">
        <v>159</v>
      </c>
      <c r="P9" s="5">
        <v>3</v>
      </c>
      <c r="Q9" s="2">
        <f t="shared" si="10"/>
        <v>2.7750735106709841</v>
      </c>
      <c r="R9" s="2">
        <f t="shared" si="11"/>
        <v>5.2359877559829883E-2</v>
      </c>
      <c r="S9" s="2">
        <f t="shared" si="4"/>
        <v>2.7600193598865213</v>
      </c>
      <c r="T9" s="1"/>
      <c r="U9" s="2">
        <f t="shared" si="12"/>
        <v>2.9429458460835893</v>
      </c>
      <c r="V9" s="1"/>
      <c r="W9" s="1"/>
      <c r="X9" s="1"/>
      <c r="Y9" s="1"/>
    </row>
    <row r="10" spans="1:25">
      <c r="A10" s="1">
        <v>178.73</v>
      </c>
      <c r="B10" s="1">
        <f t="shared" si="5"/>
        <v>0.91364999999999996</v>
      </c>
      <c r="C10" s="3">
        <f t="shared" si="6"/>
        <v>1122.9937099522074</v>
      </c>
      <c r="D10" s="3">
        <f t="shared" si="7"/>
        <v>5.7406322559046288</v>
      </c>
      <c r="E10" s="2">
        <v>2.6429999999999998</v>
      </c>
      <c r="F10" s="2">
        <f t="shared" si="0"/>
        <v>1.5214999999999999E-2</v>
      </c>
      <c r="G10" s="2">
        <v>0.30599999999999999</v>
      </c>
      <c r="H10" s="2">
        <f t="shared" si="1"/>
        <v>3.5300000000000002E-3</v>
      </c>
      <c r="I10" s="7">
        <f t="shared" si="8"/>
        <v>0.11577752553916006</v>
      </c>
      <c r="J10" s="7">
        <f t="shared" si="9"/>
        <v>2.0021017976081423E-3</v>
      </c>
      <c r="K10" s="7">
        <f t="shared" si="2"/>
        <v>0.11663540985753749</v>
      </c>
      <c r="L10" s="7"/>
      <c r="M10" s="7">
        <f t="shared" si="3"/>
        <v>0.11600720185458444</v>
      </c>
      <c r="N10" s="7"/>
      <c r="O10" s="5">
        <v>160</v>
      </c>
      <c r="P10" s="5">
        <v>3</v>
      </c>
      <c r="Q10" s="2">
        <f t="shared" si="10"/>
        <v>2.7925268031909272</v>
      </c>
      <c r="R10" s="2">
        <f t="shared" si="11"/>
        <v>5.2359877559829883E-2</v>
      </c>
      <c r="S10" s="2">
        <f t="shared" si="4"/>
        <v>2.7337150222741866</v>
      </c>
      <c r="T10" s="1"/>
      <c r="U10" s="2">
        <f t="shared" si="12"/>
        <v>2.8873739078897334</v>
      </c>
      <c r="V10" s="1"/>
      <c r="W10" s="1"/>
      <c r="X10" s="1"/>
      <c r="Y10" s="1"/>
    </row>
    <row r="11" spans="1:25">
      <c r="A11" s="1">
        <v>217.24</v>
      </c>
      <c r="B11" s="1">
        <f t="shared" si="5"/>
        <v>1.1062000000000001</v>
      </c>
      <c r="C11" s="3">
        <f t="shared" si="6"/>
        <v>1364.9591761316933</v>
      </c>
      <c r="D11" s="3">
        <f t="shared" si="7"/>
        <v>6.9504595868020589</v>
      </c>
      <c r="E11" s="2">
        <v>2.6139999999999999</v>
      </c>
      <c r="F11" s="2">
        <f t="shared" si="0"/>
        <v>1.507E-2</v>
      </c>
      <c r="G11" s="2">
        <v>0.46500000000000002</v>
      </c>
      <c r="H11" s="2">
        <f t="shared" si="1"/>
        <v>4.3250000000000007E-3</v>
      </c>
      <c r="I11" s="7">
        <f t="shared" si="8"/>
        <v>0.1778882938026014</v>
      </c>
      <c r="J11" s="7">
        <f t="shared" si="9"/>
        <v>2.6800981589920445E-3</v>
      </c>
      <c r="K11" s="7">
        <f t="shared" si="2"/>
        <v>0.17806971284674331</v>
      </c>
      <c r="L11" s="7"/>
      <c r="M11" s="7">
        <f t="shared" si="3"/>
        <v>0.17809391037612116</v>
      </c>
      <c r="N11" s="7"/>
      <c r="O11" s="5">
        <v>156</v>
      </c>
      <c r="P11" s="5">
        <v>2</v>
      </c>
      <c r="Q11" s="2">
        <f t="shared" si="10"/>
        <v>2.7227136331111539</v>
      </c>
      <c r="R11" s="2">
        <f t="shared" si="11"/>
        <v>3.4906585039886591E-2</v>
      </c>
      <c r="S11" s="2">
        <f t="shared" si="4"/>
        <v>2.6852967747552032</v>
      </c>
      <c r="T11" s="1"/>
      <c r="U11" s="2">
        <f t="shared" si="12"/>
        <v>2.8183483412797452</v>
      </c>
      <c r="V11" s="1"/>
      <c r="W11" s="1"/>
      <c r="X11" s="1"/>
      <c r="Y11" s="1"/>
    </row>
    <row r="12" spans="1:25">
      <c r="A12" s="3">
        <v>244.4</v>
      </c>
      <c r="B12" s="3">
        <f>0.005*A12+0.2</f>
        <v>1.4219999999999999</v>
      </c>
      <c r="C12" s="5">
        <f t="shared" si="6"/>
        <v>1535.6104890746908</v>
      </c>
      <c r="D12" s="5">
        <f t="shared" si="7"/>
        <v>8.9346895068093719</v>
      </c>
      <c r="E12" s="2">
        <v>2.589</v>
      </c>
      <c r="F12" s="2">
        <f t="shared" si="0"/>
        <v>1.4945E-2</v>
      </c>
      <c r="G12" s="2">
        <v>0.60099999999999998</v>
      </c>
      <c r="H12" s="2">
        <f t="shared" si="1"/>
        <v>5.0049999999999999E-3</v>
      </c>
      <c r="I12" s="7">
        <f t="shared" si="8"/>
        <v>0.2321359598300502</v>
      </c>
      <c r="J12" s="7">
        <f t="shared" si="9"/>
        <v>3.2731834374894165E-3</v>
      </c>
      <c r="K12" s="7">
        <f t="shared" si="2"/>
        <v>0.23170000112733236</v>
      </c>
      <c r="L12" s="7"/>
      <c r="M12" s="7">
        <f t="shared" si="3"/>
        <v>0.23257671249171258</v>
      </c>
      <c r="N12" s="7"/>
      <c r="O12" s="5">
        <v>153</v>
      </c>
      <c r="P12" s="5">
        <v>2</v>
      </c>
      <c r="Q12" s="2">
        <f t="shared" si="10"/>
        <v>2.6703537555513241</v>
      </c>
      <c r="R12" s="2">
        <f t="shared" si="11"/>
        <v>3.4906585039886591E-2</v>
      </c>
      <c r="S12" s="2">
        <f t="shared" si="4"/>
        <v>2.6408741460144336</v>
      </c>
      <c r="T12" s="1"/>
      <c r="U12" s="2">
        <f t="shared" si="12"/>
        <v>2.7639606534141299</v>
      </c>
      <c r="V12" s="1"/>
      <c r="W12" s="1"/>
      <c r="X12" s="1"/>
      <c r="Y12" s="1"/>
    </row>
    <row r="13" spans="1:25">
      <c r="A13" s="3">
        <v>313.89999999999998</v>
      </c>
      <c r="B13" s="3">
        <f t="shared" ref="B13:B39" si="13">0.005*A13+0.2</f>
        <v>1.7694999999999999</v>
      </c>
      <c r="C13" s="5">
        <f t="shared" si="6"/>
        <v>1972.291867923672</v>
      </c>
      <c r="D13" s="5">
        <f t="shared" si="7"/>
        <v>11.118096401054277</v>
      </c>
      <c r="E13" s="2">
        <v>2.5</v>
      </c>
      <c r="F13" s="2">
        <f t="shared" si="0"/>
        <v>1.4500000000000001E-2</v>
      </c>
      <c r="G13" s="2">
        <v>1.0409999999999999</v>
      </c>
      <c r="H13" s="2">
        <f t="shared" si="1"/>
        <v>7.2049999999999996E-3</v>
      </c>
      <c r="I13" s="2">
        <f t="shared" si="8"/>
        <v>0.41639999999999999</v>
      </c>
      <c r="J13" s="2">
        <f t="shared" si="9"/>
        <v>5.2971199999999998E-3</v>
      </c>
      <c r="K13" s="2">
        <f t="shared" si="2"/>
        <v>0.41501712242390021</v>
      </c>
      <c r="L13" s="2"/>
      <c r="M13" s="2">
        <f t="shared" si="3"/>
        <v>0.42105372353082271</v>
      </c>
      <c r="N13" s="2"/>
      <c r="O13" s="5">
        <v>143</v>
      </c>
      <c r="P13" s="5">
        <v>2</v>
      </c>
      <c r="Q13" s="2">
        <f t="shared" si="10"/>
        <v>2.4958208303518914</v>
      </c>
      <c r="R13" s="2">
        <f t="shared" si="11"/>
        <v>3.4906585039886591E-2</v>
      </c>
      <c r="S13" s="2">
        <f t="shared" si="4"/>
        <v>2.4880983986039888</v>
      </c>
      <c r="T13" s="1"/>
      <c r="U13" s="2">
        <f t="shared" si="12"/>
        <v>2.5950570745174639</v>
      </c>
      <c r="V13" s="1"/>
      <c r="W13" s="1"/>
      <c r="X13" s="1"/>
      <c r="Y13" s="1"/>
    </row>
    <row r="14" spans="1:25">
      <c r="A14" s="3">
        <v>342.1</v>
      </c>
      <c r="B14" s="3">
        <f t="shared" si="13"/>
        <v>1.9105000000000001</v>
      </c>
      <c r="C14" s="5">
        <f t="shared" si="6"/>
        <v>2149.4776935861364</v>
      </c>
      <c r="D14" s="5">
        <f t="shared" si="7"/>
        <v>12.004025529366601</v>
      </c>
      <c r="E14" s="2">
        <v>2.4540000000000002</v>
      </c>
      <c r="F14" s="2">
        <f t="shared" si="0"/>
        <v>1.4270000000000001E-2</v>
      </c>
      <c r="G14" s="2">
        <v>1.258</v>
      </c>
      <c r="H14" s="2">
        <f t="shared" si="1"/>
        <v>8.2900000000000005E-3</v>
      </c>
      <c r="I14" s="2">
        <f t="shared" si="8"/>
        <v>0.51263243683781579</v>
      </c>
      <c r="J14" s="2">
        <f t="shared" si="9"/>
        <v>6.3591136404546177E-3</v>
      </c>
      <c r="K14" s="2">
        <f t="shared" si="2"/>
        <v>0.51060506880279299</v>
      </c>
      <c r="L14" s="2"/>
      <c r="M14" s="2">
        <f t="shared" si="3"/>
        <v>0.5208601405393023</v>
      </c>
      <c r="N14" s="2"/>
      <c r="O14" s="5">
        <v>138</v>
      </c>
      <c r="P14" s="5">
        <v>2</v>
      </c>
      <c r="Q14" s="2">
        <f t="shared" si="10"/>
        <v>2.4085543677521746</v>
      </c>
      <c r="R14" s="2">
        <f t="shared" si="11"/>
        <v>3.4906585039886591E-2</v>
      </c>
      <c r="S14" s="2">
        <f t="shared" si="4"/>
        <v>2.4082603817260915</v>
      </c>
      <c r="T14" s="1"/>
      <c r="U14" s="2">
        <f t="shared" si="12"/>
        <v>2.5106210906586455</v>
      </c>
      <c r="V14" s="1"/>
      <c r="W14" s="1"/>
      <c r="X14" s="1"/>
      <c r="Y14" s="1"/>
    </row>
    <row r="15" spans="1:25">
      <c r="A15" s="3">
        <v>372.1</v>
      </c>
      <c r="B15" s="3">
        <f t="shared" si="13"/>
        <v>2.0605000000000002</v>
      </c>
      <c r="C15" s="5">
        <f t="shared" si="6"/>
        <v>2337.9732528015243</v>
      </c>
      <c r="D15" s="5">
        <f t="shared" si="7"/>
        <v>12.946503325443539</v>
      </c>
      <c r="E15" s="2">
        <v>2.4</v>
      </c>
      <c r="F15" s="2">
        <f t="shared" si="0"/>
        <v>1.4E-2</v>
      </c>
      <c r="G15" s="2">
        <v>1.508</v>
      </c>
      <c r="H15" s="2">
        <f t="shared" si="1"/>
        <v>9.5399999999999999E-3</v>
      </c>
      <c r="I15" s="2">
        <f t="shared" si="8"/>
        <v>0.62833333333333341</v>
      </c>
      <c r="J15" s="2">
        <f t="shared" si="9"/>
        <v>7.6402777777777788E-3</v>
      </c>
      <c r="K15" s="2">
        <f t="shared" si="2"/>
        <v>0.62600194743239435</v>
      </c>
      <c r="L15" s="2"/>
      <c r="M15" s="2">
        <f t="shared" si="3"/>
        <v>0.64286643533660515</v>
      </c>
      <c r="N15" s="2"/>
      <c r="O15" s="5">
        <v>133</v>
      </c>
      <c r="P15" s="5">
        <v>2</v>
      </c>
      <c r="Q15" s="2">
        <f t="shared" si="10"/>
        <v>2.3212879051524582</v>
      </c>
      <c r="R15" s="2">
        <f t="shared" si="11"/>
        <v>3.4906585039886591E-2</v>
      </c>
      <c r="S15" s="2">
        <f t="shared" si="4"/>
        <v>2.3105233695163552</v>
      </c>
      <c r="T15" s="1"/>
      <c r="U15" s="2">
        <f t="shared" si="12"/>
        <v>2.4081763268658771</v>
      </c>
      <c r="V15" s="1"/>
      <c r="W15" s="1"/>
      <c r="X15" s="1"/>
      <c r="Y15" s="1"/>
    </row>
    <row r="16" spans="1:25">
      <c r="A16" s="3">
        <v>385.2</v>
      </c>
      <c r="B16" s="3">
        <f t="shared" si="13"/>
        <v>2.1259999999999999</v>
      </c>
      <c r="C16" s="5">
        <f t="shared" si="6"/>
        <v>2420.2829803255763</v>
      </c>
      <c r="D16" s="5">
        <f t="shared" si="7"/>
        <v>13.358051963063799</v>
      </c>
      <c r="E16" s="2">
        <v>2.375</v>
      </c>
      <c r="F16" s="2">
        <f t="shared" si="0"/>
        <v>1.3875E-2</v>
      </c>
      <c r="G16" s="2">
        <v>1.6220000000000001</v>
      </c>
      <c r="H16" s="2">
        <f t="shared" si="1"/>
        <v>1.0110000000000001E-2</v>
      </c>
      <c r="I16" s="2">
        <f t="shared" si="8"/>
        <v>0.68294736842105264</v>
      </c>
      <c r="J16" s="2">
        <f t="shared" si="9"/>
        <v>8.2466925207756239E-3</v>
      </c>
      <c r="K16" s="2">
        <f t="shared" si="2"/>
        <v>0.68044703971358111</v>
      </c>
      <c r="L16" s="2"/>
      <c r="M16" s="2">
        <f t="shared" si="3"/>
        <v>0.70102307759697602</v>
      </c>
      <c r="N16" s="2"/>
      <c r="O16" s="5">
        <v>131</v>
      </c>
      <c r="P16" s="5">
        <v>2</v>
      </c>
      <c r="Q16" s="2">
        <f t="shared" si="10"/>
        <v>2.286381320112572</v>
      </c>
      <c r="R16" s="2">
        <f t="shared" si="11"/>
        <v>3.4906585039886591E-2</v>
      </c>
      <c r="S16" s="2">
        <f t="shared" si="4"/>
        <v>2.2635010417686443</v>
      </c>
      <c r="T16" s="1"/>
      <c r="U16" s="2">
        <f t="shared" si="12"/>
        <v>2.3589657388200984</v>
      </c>
      <c r="V16" s="1"/>
      <c r="W16" s="1"/>
      <c r="X16" s="1"/>
      <c r="Y16" s="1"/>
    </row>
    <row r="17" spans="1:25">
      <c r="A17" s="3">
        <v>411</v>
      </c>
      <c r="B17" s="3">
        <f t="shared" si="13"/>
        <v>2.2550000000000003</v>
      </c>
      <c r="C17" s="5">
        <f t="shared" si="6"/>
        <v>2582.38916125081</v>
      </c>
      <c r="D17" s="5">
        <f t="shared" si="7"/>
        <v>14.168582867689969</v>
      </c>
      <c r="E17" s="2">
        <v>2.3250000000000002</v>
      </c>
      <c r="F17" s="2">
        <f t="shared" si="0"/>
        <v>1.3625000000000002E-2</v>
      </c>
      <c r="G17" s="2">
        <v>1.853</v>
      </c>
      <c r="H17" s="2">
        <f>0.01*G17+0.002</f>
        <v>2.053E-2</v>
      </c>
      <c r="I17" s="2">
        <f t="shared" si="8"/>
        <v>0.79698924731182785</v>
      </c>
      <c r="J17" s="2">
        <f t="shared" si="9"/>
        <v>1.3500635911666085E-2</v>
      </c>
      <c r="K17" s="2">
        <f t="shared" si="2"/>
        <v>0.7933889394782121</v>
      </c>
      <c r="L17" s="2"/>
      <c r="M17" s="2">
        <f t="shared" si="3"/>
        <v>0.82287725904011055</v>
      </c>
      <c r="N17" s="2"/>
      <c r="O17" s="5">
        <v>123</v>
      </c>
      <c r="P17" s="5">
        <v>2</v>
      </c>
      <c r="Q17" s="2">
        <f t="shared" si="10"/>
        <v>2.1467549799530254</v>
      </c>
      <c r="R17" s="2">
        <f t="shared" si="11"/>
        <v>3.4906585039886591E-2</v>
      </c>
      <c r="S17" s="2">
        <f t="shared" si="4"/>
        <v>2.1630939103593727</v>
      </c>
      <c r="T17" s="1"/>
      <c r="U17" s="2">
        <f t="shared" si="12"/>
        <v>2.2536798905626156</v>
      </c>
      <c r="V17" s="1"/>
      <c r="W17" s="1"/>
      <c r="X17" s="1"/>
      <c r="Y17" s="1"/>
    </row>
    <row r="18" spans="1:25">
      <c r="A18" s="3">
        <v>446.4</v>
      </c>
      <c r="B18" s="3">
        <f t="shared" si="13"/>
        <v>2.4319999999999999</v>
      </c>
      <c r="C18" s="5">
        <f t="shared" si="6"/>
        <v>2804.8139211249672</v>
      </c>
      <c r="D18" s="5">
        <f t="shared" si="7"/>
        <v>15.280706667060754</v>
      </c>
      <c r="E18" s="2">
        <v>2.262</v>
      </c>
      <c r="F18" s="2">
        <f t="shared" si="0"/>
        <v>1.3310000000000001E-2</v>
      </c>
      <c r="G18" s="1">
        <v>2.14</v>
      </c>
      <c r="H18" s="1">
        <f>0.01*G18+0.02</f>
        <v>4.1400000000000006E-2</v>
      </c>
      <c r="I18" s="2">
        <f t="shared" si="8"/>
        <v>0.94606542882404954</v>
      </c>
      <c r="J18" s="2">
        <f t="shared" si="9"/>
        <v>2.3869200202320119E-2</v>
      </c>
      <c r="K18" s="2">
        <f t="shared" si="2"/>
        <v>0.95457299074489377</v>
      </c>
      <c r="L18" s="2"/>
      <c r="M18" s="2">
        <f t="shared" si="3"/>
        <v>0.9994342765294999</v>
      </c>
      <c r="N18" s="2"/>
      <c r="O18" s="5">
        <v>115</v>
      </c>
      <c r="P18" s="5">
        <v>2</v>
      </c>
      <c r="Q18" s="2">
        <f t="shared" si="10"/>
        <v>2.0071286397934789</v>
      </c>
      <c r="R18" s="2">
        <f t="shared" si="11"/>
        <v>3.4906585039886591E-2</v>
      </c>
      <c r="S18" s="2">
        <f t="shared" si="4"/>
        <v>2.0094816501811961</v>
      </c>
      <c r="T18" s="1"/>
      <c r="U18" s="2">
        <f t="shared" si="12"/>
        <v>2.0914678216455362</v>
      </c>
      <c r="V18" s="1"/>
      <c r="W18" s="1"/>
      <c r="X18" s="1"/>
      <c r="Y18" s="1"/>
    </row>
    <row r="19" spans="1:25">
      <c r="A19" s="3">
        <v>465.3</v>
      </c>
      <c r="B19" s="3">
        <f t="shared" si="13"/>
        <v>2.5265000000000004</v>
      </c>
      <c r="C19" s="5">
        <f t="shared" si="6"/>
        <v>2923.5661234306617</v>
      </c>
      <c r="D19" s="5">
        <f t="shared" si="7"/>
        <v>15.874467678589227</v>
      </c>
      <c r="E19" s="2">
        <v>2.2320000000000002</v>
      </c>
      <c r="F19" s="2">
        <f t="shared" si="0"/>
        <v>1.3160000000000002E-2</v>
      </c>
      <c r="G19" s="1">
        <v>2.2999999999999998</v>
      </c>
      <c r="H19" s="1">
        <f t="shared" ref="H19:H29" si="14">0.01*G19+0.02</f>
        <v>4.2999999999999997E-2</v>
      </c>
      <c r="I19" s="2">
        <f t="shared" si="8"/>
        <v>1.0304659498207884</v>
      </c>
      <c r="J19" s="2">
        <f t="shared" si="9"/>
        <v>2.5340919309875254E-2</v>
      </c>
      <c r="K19" s="2">
        <f t="shared" si="2"/>
        <v>1.0392727285474161</v>
      </c>
      <c r="L19" s="2"/>
      <c r="M19" s="2">
        <f t="shared" si="3"/>
        <v>1.0932281180225452</v>
      </c>
      <c r="N19" s="2"/>
      <c r="O19" s="5">
        <v>109</v>
      </c>
      <c r="P19" s="5">
        <v>2</v>
      </c>
      <c r="Q19" s="2">
        <f t="shared" si="10"/>
        <v>1.902408884673819</v>
      </c>
      <c r="R19" s="2">
        <f t="shared" si="11"/>
        <v>3.4906585039886591E-2</v>
      </c>
      <c r="S19" s="2">
        <f t="shared" si="4"/>
        <v>1.9211813696240696</v>
      </c>
      <c r="T19" s="1"/>
      <c r="U19" s="2">
        <f t="shared" si="12"/>
        <v>1.9974563932985201</v>
      </c>
      <c r="V19" s="1"/>
      <c r="W19" s="1"/>
      <c r="X19" s="1"/>
      <c r="Y19" s="1"/>
    </row>
    <row r="20" spans="1:25">
      <c r="A20" s="3">
        <v>497.5</v>
      </c>
      <c r="B20" s="3">
        <f t="shared" si="13"/>
        <v>2.6875000000000004</v>
      </c>
      <c r="C20" s="5">
        <f t="shared" si="6"/>
        <v>3125.8846903218441</v>
      </c>
      <c r="D20" s="5">
        <f t="shared" si="7"/>
        <v>16.886060513045141</v>
      </c>
      <c r="E20" s="2">
        <v>2.1949999999999998</v>
      </c>
      <c r="F20" s="2">
        <f t="shared" si="0"/>
        <v>1.2974999999999999E-2</v>
      </c>
      <c r="G20" s="1">
        <v>2.5499999999999998</v>
      </c>
      <c r="H20" s="1">
        <f t="shared" si="14"/>
        <v>4.5499999999999999E-2</v>
      </c>
      <c r="I20" s="2">
        <f t="shared" si="8"/>
        <v>1.1617312072892938</v>
      </c>
      <c r="J20" s="2">
        <f t="shared" si="9"/>
        <v>2.7596110439443548E-2</v>
      </c>
      <c r="K20" s="2">
        <f t="shared" si="2"/>
        <v>1.1724918562391486</v>
      </c>
      <c r="L20" s="2"/>
      <c r="M20" s="2">
        <f t="shared" si="3"/>
        <v>1.2413525937182659</v>
      </c>
      <c r="N20" s="2"/>
      <c r="O20" s="5">
        <v>100</v>
      </c>
      <c r="P20" s="5">
        <v>2</v>
      </c>
      <c r="Q20" s="2">
        <f t="shared" si="10"/>
        <v>1.7453292519943295</v>
      </c>
      <c r="R20" s="2">
        <f t="shared" si="11"/>
        <v>3.4906585039886591E-2</v>
      </c>
      <c r="S20" s="2">
        <f t="shared" si="4"/>
        <v>1.7643777102585911</v>
      </c>
      <c r="T20" s="1"/>
      <c r="U20" s="2">
        <f t="shared" si="12"/>
        <v>1.8292182460105608</v>
      </c>
      <c r="V20" s="1"/>
      <c r="W20" s="1"/>
      <c r="X20" s="1"/>
      <c r="Y20" s="1"/>
    </row>
    <row r="21" spans="1:25">
      <c r="A21" s="3">
        <v>543.29999999999995</v>
      </c>
      <c r="B21" s="3">
        <f t="shared" si="13"/>
        <v>2.9165000000000001</v>
      </c>
      <c r="C21" s="12">
        <f t="shared" si="6"/>
        <v>3413.6545773906687</v>
      </c>
      <c r="D21" s="5">
        <f t="shared" si="7"/>
        <v>18.324909948389262</v>
      </c>
      <c r="E21" s="2">
        <v>2.1749999999999998</v>
      </c>
      <c r="F21" s="2">
        <f>0.01*E21+0.002</f>
        <v>2.375E-2</v>
      </c>
      <c r="G21" s="1">
        <v>2.84</v>
      </c>
      <c r="H21" s="1">
        <f t="shared" si="14"/>
        <v>4.8399999999999999E-2</v>
      </c>
      <c r="I21" s="13">
        <f t="shared" si="8"/>
        <v>1.3057471264367817</v>
      </c>
      <c r="J21" s="2">
        <f t="shared" si="9"/>
        <v>3.6511031840401643E-2</v>
      </c>
      <c r="K21" s="2">
        <f t="shared" si="2"/>
        <v>1.3189382447330504</v>
      </c>
      <c r="L21" s="2"/>
      <c r="M21" s="2">
        <f t="shared" si="3"/>
        <v>1.4020217297131865</v>
      </c>
      <c r="N21" s="2"/>
      <c r="O21" s="5">
        <v>87</v>
      </c>
      <c r="P21" s="5">
        <v>2</v>
      </c>
      <c r="Q21" s="2">
        <f t="shared" si="10"/>
        <v>1.5184364492350666</v>
      </c>
      <c r="R21" s="2">
        <f t="shared" si="11"/>
        <v>3.4906585039886591E-2</v>
      </c>
      <c r="S21" s="2">
        <f t="shared" si="4"/>
        <v>1.5397646814447312</v>
      </c>
      <c r="T21" s="1"/>
      <c r="U21" s="2">
        <f t="shared" si="12"/>
        <v>1.5864003358433514</v>
      </c>
      <c r="V21" s="1"/>
      <c r="W21" s="1"/>
      <c r="X21" s="1"/>
      <c r="Y21" s="1"/>
    </row>
    <row r="22" spans="1:25">
      <c r="A22" s="3">
        <v>593.1</v>
      </c>
      <c r="B22" s="3">
        <f t="shared" si="13"/>
        <v>3.1655000000000002</v>
      </c>
      <c r="C22" s="5">
        <f t="shared" si="6"/>
        <v>3726.5572056882129</v>
      </c>
      <c r="D22" s="5">
        <f t="shared" si="7"/>
        <v>19.889423089876981</v>
      </c>
      <c r="E22" s="2">
        <v>2.1949999999999998</v>
      </c>
      <c r="F22" s="2">
        <f t="shared" ref="F22:F34" si="15">0.01*E22+0.002</f>
        <v>2.3949999999999999E-2</v>
      </c>
      <c r="G22" s="1">
        <v>3.05</v>
      </c>
      <c r="H22" s="1">
        <f t="shared" si="14"/>
        <v>5.0500000000000003E-2</v>
      </c>
      <c r="I22" s="2">
        <f t="shared" si="8"/>
        <v>1.3895216400911161</v>
      </c>
      <c r="J22" s="2">
        <f t="shared" si="9"/>
        <v>3.8168129057030639E-2</v>
      </c>
      <c r="K22" s="2">
        <f t="shared" si="2"/>
        <v>1.4067121670043947</v>
      </c>
      <c r="L22" s="2"/>
      <c r="M22" s="2">
        <f t="shared" si="3"/>
        <v>1.4911274886424215</v>
      </c>
      <c r="N22" s="2"/>
      <c r="O22" s="5">
        <v>74</v>
      </c>
      <c r="P22" s="5">
        <v>2</v>
      </c>
      <c r="Q22" s="2">
        <f t="shared" si="10"/>
        <v>1.2915436464758039</v>
      </c>
      <c r="R22" s="2">
        <f t="shared" si="11"/>
        <v>3.4906585039886591E-2</v>
      </c>
      <c r="S22" s="2">
        <f t="shared" si="4"/>
        <v>1.3142991966126631</v>
      </c>
      <c r="T22" s="1"/>
      <c r="U22" s="2">
        <f t="shared" si="12"/>
        <v>1.3428588425804582</v>
      </c>
      <c r="V22" s="1"/>
      <c r="W22" s="1"/>
      <c r="X22" s="1"/>
      <c r="Y22" s="1"/>
    </row>
    <row r="23" spans="1:25">
      <c r="A23" s="3">
        <v>646.1</v>
      </c>
      <c r="B23" s="3">
        <f t="shared" si="13"/>
        <v>3.4305000000000003</v>
      </c>
      <c r="C23" s="10">
        <f t="shared" si="6"/>
        <v>4059.566026968731</v>
      </c>
      <c r="D23" s="5">
        <f t="shared" si="7"/>
        <v>21.554467196279571</v>
      </c>
      <c r="E23" s="2">
        <v>2.2450000000000001</v>
      </c>
      <c r="F23" s="2">
        <f t="shared" si="15"/>
        <v>2.445E-2</v>
      </c>
      <c r="G23" s="1">
        <v>3.17</v>
      </c>
      <c r="H23" s="1">
        <f t="shared" si="14"/>
        <v>5.1699999999999996E-2</v>
      </c>
      <c r="I23" s="11">
        <f t="shared" si="8"/>
        <v>1.4120267260579065</v>
      </c>
      <c r="J23" s="2">
        <f t="shared" si="9"/>
        <v>3.8407150758180755E-2</v>
      </c>
      <c r="K23" s="2">
        <f t="shared" si="2"/>
        <v>1.4318526768812407</v>
      </c>
      <c r="L23" s="2"/>
      <c r="M23" s="2">
        <f t="shared" si="3"/>
        <v>1.5060505134893598</v>
      </c>
      <c r="N23" s="2"/>
      <c r="O23" s="5">
        <v>62</v>
      </c>
      <c r="P23" s="5">
        <v>2</v>
      </c>
      <c r="Q23" s="2">
        <f t="shared" si="10"/>
        <v>1.0821041362364843</v>
      </c>
      <c r="R23" s="2">
        <f t="shared" si="11"/>
        <v>3.4906585039886591E-2</v>
      </c>
      <c r="S23" s="2">
        <f t="shared" si="4"/>
        <v>1.112295508112791</v>
      </c>
      <c r="T23" s="1"/>
      <c r="U23" s="2">
        <f t="shared" si="12"/>
        <v>1.1271090266246506</v>
      </c>
      <c r="V23" s="1"/>
      <c r="W23" s="1"/>
      <c r="X23" s="1"/>
      <c r="Y23" s="1"/>
    </row>
    <row r="24" spans="1:25">
      <c r="A24" s="3">
        <v>702.8</v>
      </c>
      <c r="B24" s="3">
        <f t="shared" si="13"/>
        <v>3.714</v>
      </c>
      <c r="C24" s="5">
        <f t="shared" si="6"/>
        <v>4415.822633885813</v>
      </c>
      <c r="D24" s="5">
        <f t="shared" si="7"/>
        <v>23.335750230864981</v>
      </c>
      <c r="E24" s="2">
        <v>2.3079999999999998</v>
      </c>
      <c r="F24" s="2">
        <f t="shared" si="15"/>
        <v>2.5079999999999998E-2</v>
      </c>
      <c r="G24" s="1">
        <v>3.22</v>
      </c>
      <c r="H24" s="1">
        <f t="shared" si="14"/>
        <v>5.2199999999999996E-2</v>
      </c>
      <c r="I24" s="2">
        <f t="shared" si="8"/>
        <v>1.395147313691508</v>
      </c>
      <c r="J24" s="2">
        <f t="shared" si="9"/>
        <v>3.7777424015330595E-2</v>
      </c>
      <c r="K24" s="2">
        <f t="shared" si="2"/>
        <v>1.4139835230860136</v>
      </c>
      <c r="L24" s="2"/>
      <c r="M24" s="2">
        <f t="shared" si="3"/>
        <v>1.4735220556152664</v>
      </c>
      <c r="N24" s="2"/>
      <c r="O24" s="5">
        <v>52</v>
      </c>
      <c r="P24" s="5">
        <v>2</v>
      </c>
      <c r="Q24" s="2">
        <f t="shared" si="10"/>
        <v>0.90757121103705141</v>
      </c>
      <c r="R24" s="2">
        <f t="shared" si="11"/>
        <v>3.4906585039886591E-2</v>
      </c>
      <c r="S24" s="2">
        <f t="shared" si="4"/>
        <v>0.94201308633993086</v>
      </c>
      <c r="T24" s="1"/>
      <c r="U24" s="2">
        <f t="shared" si="12"/>
        <v>0.94821480774104216</v>
      </c>
      <c r="V24" s="1"/>
      <c r="W24" s="1"/>
      <c r="X24" s="1"/>
      <c r="Y24" s="1"/>
    </row>
    <row r="25" spans="1:25">
      <c r="A25" s="3">
        <v>722.7</v>
      </c>
      <c r="B25" s="3">
        <f t="shared" si="13"/>
        <v>3.8135000000000003</v>
      </c>
      <c r="C25" s="5">
        <f t="shared" si="6"/>
        <v>4540.8580214986869</v>
      </c>
      <c r="D25" s="5">
        <f t="shared" si="7"/>
        <v>23.960927168929356</v>
      </c>
      <c r="E25" s="2">
        <v>2.33</v>
      </c>
      <c r="F25" s="2">
        <f t="shared" si="15"/>
        <v>2.5300000000000003E-2</v>
      </c>
      <c r="G25" s="1">
        <v>3.22</v>
      </c>
      <c r="H25" s="1">
        <f t="shared" si="14"/>
        <v>5.2199999999999996E-2</v>
      </c>
      <c r="I25" s="2">
        <f t="shared" si="8"/>
        <v>1.3819742489270386</v>
      </c>
      <c r="J25" s="2">
        <f t="shared" si="9"/>
        <v>3.7409419956160546E-2</v>
      </c>
      <c r="K25" s="2">
        <f t="shared" si="2"/>
        <v>1.4022799479087349</v>
      </c>
      <c r="L25" s="2"/>
      <c r="M25" s="2">
        <f t="shared" si="3"/>
        <v>1.4569382201808529</v>
      </c>
      <c r="N25" s="2"/>
      <c r="O25" s="5">
        <v>49</v>
      </c>
      <c r="P25" s="5">
        <v>2</v>
      </c>
      <c r="Q25" s="2">
        <f t="shared" si="10"/>
        <v>0.85521133347722145</v>
      </c>
      <c r="R25" s="2">
        <f t="shared" si="11"/>
        <v>3.4906585039886591E-2</v>
      </c>
      <c r="S25" s="2">
        <f t="shared" si="4"/>
        <v>0.89217282274386434</v>
      </c>
      <c r="T25" s="1"/>
      <c r="U25" s="2">
        <f t="shared" si="12"/>
        <v>0.89645012595917173</v>
      </c>
      <c r="V25" s="1"/>
      <c r="W25" s="1"/>
      <c r="X25" s="1"/>
      <c r="Y25" s="1"/>
    </row>
    <row r="26" spans="1:25">
      <c r="A26" s="3">
        <v>771.2</v>
      </c>
      <c r="B26" s="3">
        <f t="shared" si="13"/>
        <v>4.056</v>
      </c>
      <c r="C26" s="5">
        <f t="shared" si="6"/>
        <v>4845.592508896897</v>
      </c>
      <c r="D26" s="5">
        <f t="shared" si="7"/>
        <v>25.484599605920401</v>
      </c>
      <c r="E26" s="2">
        <v>2.38</v>
      </c>
      <c r="F26" s="2">
        <f t="shared" si="15"/>
        <v>2.5799999999999997E-2</v>
      </c>
      <c r="G26" s="1">
        <v>3.22</v>
      </c>
      <c r="H26" s="1">
        <f t="shared" si="14"/>
        <v>5.2199999999999996E-2</v>
      </c>
      <c r="I26" s="2">
        <f t="shared" si="8"/>
        <v>1.3529411764705883</v>
      </c>
      <c r="J26" s="2">
        <f t="shared" si="9"/>
        <v>3.6599110232328223E-2</v>
      </c>
      <c r="K26" s="2">
        <f t="shared" si="2"/>
        <v>1.3691481455695071</v>
      </c>
      <c r="L26" s="2"/>
      <c r="M26" s="2">
        <f t="shared" si="3"/>
        <v>1.4133624837285186</v>
      </c>
      <c r="N26" s="2"/>
      <c r="O26" s="5">
        <v>43</v>
      </c>
      <c r="P26" s="5">
        <v>2</v>
      </c>
      <c r="Q26" s="2">
        <f t="shared" si="10"/>
        <v>0.75049157835756164</v>
      </c>
      <c r="R26" s="2">
        <f t="shared" si="11"/>
        <v>3.4906585039886591E-2</v>
      </c>
      <c r="S26" s="2">
        <f t="shared" si="4"/>
        <v>0.78847912261482811</v>
      </c>
      <c r="T26" s="1"/>
      <c r="U26" s="2">
        <f t="shared" si="12"/>
        <v>0.7896381614986937</v>
      </c>
      <c r="V26" s="1"/>
      <c r="W26" s="1"/>
      <c r="X26" s="1"/>
      <c r="Y26" s="1"/>
    </row>
    <row r="27" spans="1:25">
      <c r="A27" s="3">
        <v>802.9</v>
      </c>
      <c r="B27" s="3">
        <f t="shared" si="13"/>
        <v>4.2145000000000001</v>
      </c>
      <c r="C27" s="5">
        <f t="shared" si="6"/>
        <v>5044.7694831344897</v>
      </c>
      <c r="D27" s="5">
        <f t="shared" si="7"/>
        <v>26.480484477108366</v>
      </c>
      <c r="E27" s="2">
        <v>2.4089999999999998</v>
      </c>
      <c r="F27" s="2">
        <f t="shared" si="15"/>
        <v>2.6090000000000002E-2</v>
      </c>
      <c r="G27" s="1">
        <v>3.2</v>
      </c>
      <c r="H27" s="1">
        <f t="shared" si="14"/>
        <v>5.2000000000000005E-2</v>
      </c>
      <c r="I27" s="2">
        <f t="shared" si="8"/>
        <v>1.3283520132835203</v>
      </c>
      <c r="J27" s="2">
        <f t="shared" si="9"/>
        <v>3.5972064768188899E-2</v>
      </c>
      <c r="K27" s="2">
        <f t="shared" si="2"/>
        <v>1.3464815599696696</v>
      </c>
      <c r="L27" s="2"/>
      <c r="M27" s="2">
        <f t="shared" si="3"/>
        <v>1.3850544465581227</v>
      </c>
      <c r="N27" s="2"/>
      <c r="O27" s="5">
        <v>40</v>
      </c>
      <c r="P27" s="5">
        <v>2</v>
      </c>
      <c r="Q27" s="2">
        <f t="shared" si="10"/>
        <v>0.69813170079773179</v>
      </c>
      <c r="R27" s="2">
        <f t="shared" si="11"/>
        <v>3.4906585039886591E-2</v>
      </c>
      <c r="S27" s="2">
        <f t="shared" si="4"/>
        <v>0.73210456956064696</v>
      </c>
      <c r="T27" s="1"/>
      <c r="U27" s="2">
        <f t="shared" si="12"/>
        <v>0.73205772956386139</v>
      </c>
      <c r="V27" s="1"/>
      <c r="W27" s="1"/>
      <c r="X27" s="1"/>
      <c r="Y27" s="1"/>
    </row>
    <row r="28" spans="1:25">
      <c r="A28" s="3">
        <v>890.4</v>
      </c>
      <c r="B28" s="3">
        <f t="shared" si="13"/>
        <v>4.6520000000000001</v>
      </c>
      <c r="C28" s="5">
        <f t="shared" si="6"/>
        <v>5594.5481975127032</v>
      </c>
      <c r="D28" s="5">
        <f t="shared" si="7"/>
        <v>29.229378048999436</v>
      </c>
      <c r="E28" s="2">
        <v>2.4740000000000002</v>
      </c>
      <c r="F28" s="2">
        <f t="shared" si="15"/>
        <v>2.674E-2</v>
      </c>
      <c r="G28" s="1">
        <v>3.14</v>
      </c>
      <c r="H28" s="1">
        <f t="shared" si="14"/>
        <v>5.1400000000000001E-2</v>
      </c>
      <c r="I28" s="2">
        <f t="shared" si="8"/>
        <v>1.269199676637025</v>
      </c>
      <c r="J28" s="2">
        <f t="shared" si="9"/>
        <v>3.4494098364298321E-2</v>
      </c>
      <c r="K28" s="2">
        <f t="shared" si="2"/>
        <v>1.2880348488302125</v>
      </c>
      <c r="L28" s="2"/>
      <c r="M28" s="2">
        <f t="shared" si="3"/>
        <v>1.3151430893248948</v>
      </c>
      <c r="N28" s="2"/>
      <c r="O28" s="5">
        <v>33</v>
      </c>
      <c r="P28" s="5">
        <v>3</v>
      </c>
      <c r="Q28" s="2">
        <f t="shared" si="10"/>
        <v>0.57595865315812877</v>
      </c>
      <c r="R28" s="2">
        <f t="shared" si="11"/>
        <v>5.2359877559829883E-2</v>
      </c>
      <c r="S28" s="2">
        <f t="shared" si="4"/>
        <v>0.6108712452792876</v>
      </c>
      <c r="T28" s="1"/>
      <c r="U28" s="2">
        <f t="shared" si="12"/>
        <v>0.60930173289126677</v>
      </c>
      <c r="V28" s="1"/>
      <c r="W28" s="1"/>
      <c r="X28" s="1"/>
      <c r="Y28" s="1"/>
    </row>
    <row r="29" spans="1:25">
      <c r="A29" s="3">
        <v>981.2</v>
      </c>
      <c r="B29" s="3">
        <f t="shared" si="13"/>
        <v>5.1060000000000008</v>
      </c>
      <c r="C29" s="5">
        <f t="shared" si="6"/>
        <v>6165.0614234046107</v>
      </c>
      <c r="D29" s="5">
        <f t="shared" si="7"/>
        <v>32.081944178458976</v>
      </c>
      <c r="E29" s="2">
        <v>2.5230000000000001</v>
      </c>
      <c r="F29" s="2">
        <f t="shared" si="15"/>
        <v>2.7230000000000004E-2</v>
      </c>
      <c r="G29" s="1">
        <v>3.08</v>
      </c>
      <c r="H29" s="1">
        <f t="shared" si="14"/>
        <v>5.0799999999999998E-2</v>
      </c>
      <c r="I29" s="2">
        <f t="shared" si="8"/>
        <v>1.2207689258818866</v>
      </c>
      <c r="J29" s="2">
        <f t="shared" si="9"/>
        <v>3.3310161653493368E-2</v>
      </c>
      <c r="K29" s="2">
        <f t="shared" si="2"/>
        <v>1.2382083430932478</v>
      </c>
      <c r="L29" s="2"/>
      <c r="M29" s="2">
        <f t="shared" si="3"/>
        <v>1.2578588277701761</v>
      </c>
      <c r="N29" s="2"/>
      <c r="O29" s="5">
        <v>28</v>
      </c>
      <c r="P29" s="5">
        <v>3</v>
      </c>
      <c r="Q29" s="2">
        <f t="shared" si="10"/>
        <v>0.48869219055841229</v>
      </c>
      <c r="R29" s="2">
        <f t="shared" si="11"/>
        <v>5.2359877559829883E-2</v>
      </c>
      <c r="S29" s="2">
        <f t="shared" si="4"/>
        <v>0.52169901246925487</v>
      </c>
      <c r="T29" s="1"/>
      <c r="U29" s="2">
        <f t="shared" si="12"/>
        <v>0.5198086303737004</v>
      </c>
      <c r="V29" s="1"/>
      <c r="W29" s="1"/>
      <c r="X29" s="1"/>
      <c r="Y29" s="1"/>
    </row>
    <row r="30" spans="1:25">
      <c r="A30" s="3">
        <v>1047.3</v>
      </c>
      <c r="B30" s="3">
        <f t="shared" si="13"/>
        <v>5.4364999999999997</v>
      </c>
      <c r="C30" s="5">
        <f t="shared" si="6"/>
        <v>6580.3799722091808</v>
      </c>
      <c r="D30" s="5">
        <f t="shared" si="7"/>
        <v>34.158536922481815</v>
      </c>
      <c r="E30" s="2">
        <v>2.5489999999999999</v>
      </c>
      <c r="F30" s="2">
        <f t="shared" si="15"/>
        <v>2.7490000000000001E-2</v>
      </c>
      <c r="G30" s="1">
        <v>3.04</v>
      </c>
      <c r="H30" s="1">
        <f>0.015*G30+0.02</f>
        <v>6.5600000000000006E-2</v>
      </c>
      <c r="I30" s="2">
        <f t="shared" si="8"/>
        <v>1.1926245586504511</v>
      </c>
      <c r="J30" s="2">
        <f t="shared" si="9"/>
        <v>3.8597586942840684E-2</v>
      </c>
      <c r="K30" s="2">
        <f t="shared" si="2"/>
        <v>1.2087483289894103</v>
      </c>
      <c r="L30" s="2"/>
      <c r="M30" s="2">
        <f t="shared" si="3"/>
        <v>1.2247153924840344</v>
      </c>
      <c r="N30" s="2"/>
      <c r="O30" s="5">
        <v>26</v>
      </c>
      <c r="P30" s="5">
        <v>3</v>
      </c>
      <c r="Q30" s="2">
        <f t="shared" si="10"/>
        <v>0.4537856055185257</v>
      </c>
      <c r="R30" s="2">
        <f t="shared" si="11"/>
        <v>5.2359877559829883E-2</v>
      </c>
      <c r="S30" s="2">
        <f t="shared" si="4"/>
        <v>0.47208180883465523</v>
      </c>
      <c r="T30" s="1"/>
      <c r="U30" s="2">
        <f t="shared" si="12"/>
        <v>0.47024217459128681</v>
      </c>
      <c r="V30" s="1"/>
      <c r="W30" s="1"/>
      <c r="X30" s="1"/>
      <c r="Y30" s="1"/>
    </row>
    <row r="31" spans="1:25">
      <c r="A31" s="3">
        <v>1116.2</v>
      </c>
      <c r="B31" s="3">
        <f t="shared" si="13"/>
        <v>5.7810000000000006</v>
      </c>
      <c r="C31" s="5">
        <f t="shared" si="6"/>
        <v>7013.2914398738549</v>
      </c>
      <c r="D31" s="5">
        <f t="shared" si="7"/>
        <v>36.323094260805192</v>
      </c>
      <c r="E31" s="2">
        <v>2.5710000000000002</v>
      </c>
      <c r="F31" s="2">
        <f t="shared" si="15"/>
        <v>2.7710000000000005E-2</v>
      </c>
      <c r="G31" s="1">
        <v>3</v>
      </c>
      <c r="H31" s="1">
        <f>0.015*G31+0.02</f>
        <v>6.5000000000000002E-2</v>
      </c>
      <c r="I31" s="2">
        <f t="shared" si="8"/>
        <v>1.1668611435239207</v>
      </c>
      <c r="J31" s="2">
        <f t="shared" si="9"/>
        <v>3.7858312830434795E-2</v>
      </c>
      <c r="K31" s="2">
        <f t="shared" si="2"/>
        <v>1.1831451451685453</v>
      </c>
      <c r="L31" s="2"/>
      <c r="M31" s="2">
        <f t="shared" si="3"/>
        <v>1.1962737737747575</v>
      </c>
      <c r="N31" s="2"/>
      <c r="O31" s="5">
        <v>24</v>
      </c>
      <c r="P31" s="5">
        <v>3</v>
      </c>
      <c r="Q31" s="2">
        <f t="shared" si="10"/>
        <v>0.41887902047863906</v>
      </c>
      <c r="R31" s="2">
        <f t="shared" si="11"/>
        <v>5.2359877559829883E-2</v>
      </c>
      <c r="S31" s="2">
        <f t="shared" si="4"/>
        <v>0.4299276672793515</v>
      </c>
      <c r="T31" s="1"/>
      <c r="U31" s="2">
        <f t="shared" si="12"/>
        <v>0.42822916997210214</v>
      </c>
      <c r="V31" s="1"/>
      <c r="W31" s="1"/>
      <c r="X31" s="1"/>
      <c r="Y31" s="1"/>
    </row>
    <row r="32" spans="1:25">
      <c r="A32" s="3">
        <v>1219.8</v>
      </c>
      <c r="B32" s="3">
        <f t="shared" si="13"/>
        <v>6.2990000000000004</v>
      </c>
      <c r="C32" s="5">
        <f t="shared" si="6"/>
        <v>7664.2294376976588</v>
      </c>
      <c r="D32" s="5">
        <f t="shared" si="7"/>
        <v>39.577784249924214</v>
      </c>
      <c r="E32" s="2">
        <v>2.597</v>
      </c>
      <c r="F32" s="2">
        <f t="shared" si="15"/>
        <v>2.7970000000000002E-2</v>
      </c>
      <c r="G32" s="1">
        <v>2.95</v>
      </c>
      <c r="H32" s="1">
        <f>0.015*G32+0.02</f>
        <v>6.4250000000000002E-2</v>
      </c>
      <c r="I32" s="2">
        <f t="shared" si="8"/>
        <v>1.1359260685406238</v>
      </c>
      <c r="J32" s="2">
        <f t="shared" si="9"/>
        <v>3.6974144065106372E-2</v>
      </c>
      <c r="K32" s="2">
        <f t="shared" si="2"/>
        <v>1.1524001984242473</v>
      </c>
      <c r="L32" s="2"/>
      <c r="M32" s="2">
        <f t="shared" si="3"/>
        <v>1.1625111759691729</v>
      </c>
      <c r="N32" s="2"/>
      <c r="O32" s="5">
        <v>20</v>
      </c>
      <c r="P32" s="5">
        <v>2</v>
      </c>
      <c r="Q32" s="2">
        <f t="shared" si="10"/>
        <v>0.3490658503988659</v>
      </c>
      <c r="R32" s="2">
        <f t="shared" si="11"/>
        <v>3.4906585039886591E-2</v>
      </c>
      <c r="S32" s="2">
        <f t="shared" si="4"/>
        <v>0.37966534911499839</v>
      </c>
      <c r="T32" s="1"/>
      <c r="U32" s="2">
        <f t="shared" si="12"/>
        <v>0.37822023853509057</v>
      </c>
      <c r="V32" s="1"/>
      <c r="W32" s="1"/>
      <c r="X32" s="1"/>
      <c r="Y32" s="1"/>
    </row>
    <row r="33" spans="1:25">
      <c r="A33" s="3">
        <v>1329.3</v>
      </c>
      <c r="B33" s="3">
        <f t="shared" si="13"/>
        <v>6.8464999999999998</v>
      </c>
      <c r="C33" s="5">
        <f t="shared" si="6"/>
        <v>8352.2382288338231</v>
      </c>
      <c r="D33" s="5">
        <f t="shared" si="7"/>
        <v>43.017828205605035</v>
      </c>
      <c r="E33" s="2">
        <v>2.6160000000000001</v>
      </c>
      <c r="F33" s="2">
        <f t="shared" si="15"/>
        <v>2.8160000000000004E-2</v>
      </c>
      <c r="G33" s="1">
        <v>2.91</v>
      </c>
      <c r="H33" s="1">
        <f>0.015*G33+0.02</f>
        <v>6.3649999999999998E-2</v>
      </c>
      <c r="I33" s="2">
        <f t="shared" si="8"/>
        <v>1.1123853211009174</v>
      </c>
      <c r="J33" s="2">
        <f t="shared" si="9"/>
        <v>3.630534045955728E-2</v>
      </c>
      <c r="K33" s="2">
        <f t="shared" si="2"/>
        <v>1.1274803767310413</v>
      </c>
      <c r="L33" s="2"/>
      <c r="M33" s="2">
        <f t="shared" si="3"/>
        <v>1.1354247761913134</v>
      </c>
      <c r="N33" s="2"/>
      <c r="O33" s="5">
        <v>18</v>
      </c>
      <c r="P33" s="5">
        <v>2</v>
      </c>
      <c r="Q33" s="2">
        <f t="shared" si="10"/>
        <v>0.31415926535897931</v>
      </c>
      <c r="R33" s="2">
        <f t="shared" si="11"/>
        <v>3.4906585039886591E-2</v>
      </c>
      <c r="S33" s="2">
        <f t="shared" si="4"/>
        <v>0.33850928869365182</v>
      </c>
      <c r="T33" s="1"/>
      <c r="U33" s="2">
        <f t="shared" si="12"/>
        <v>0.33731421700310693</v>
      </c>
      <c r="V33" s="1"/>
      <c r="W33" s="1"/>
      <c r="X33" s="1"/>
      <c r="Y33" s="1"/>
    </row>
    <row r="34" spans="1:25">
      <c r="A34" s="3">
        <v>1462.2</v>
      </c>
      <c r="B34" s="3">
        <f t="shared" si="13"/>
        <v>7.5110000000000001</v>
      </c>
      <c r="C34" s="5">
        <f t="shared" si="6"/>
        <v>9187.2735561579921</v>
      </c>
      <c r="D34" s="5">
        <f t="shared" si="7"/>
        <v>47.193004842225875</v>
      </c>
      <c r="E34" s="2">
        <v>2.633</v>
      </c>
      <c r="F34" s="2">
        <f t="shared" si="15"/>
        <v>2.8330000000000001E-2</v>
      </c>
      <c r="G34" s="1">
        <v>2.87</v>
      </c>
      <c r="H34" s="1">
        <f>0.015*G34+0.02</f>
        <v>6.3049999999999995E-2</v>
      </c>
      <c r="I34" s="2">
        <f t="shared" si="8"/>
        <v>1.0900113938473224</v>
      </c>
      <c r="J34" s="2">
        <f t="shared" si="9"/>
        <v>3.5674144621228497E-2</v>
      </c>
      <c r="K34" s="2">
        <f t="shared" si="2"/>
        <v>1.1046046868472132</v>
      </c>
      <c r="L34" s="2"/>
      <c r="M34" s="2">
        <f t="shared" si="3"/>
        <v>1.1107589787044965</v>
      </c>
      <c r="N34" s="2"/>
      <c r="O34" s="5">
        <v>16</v>
      </c>
      <c r="P34" s="5">
        <v>2</v>
      </c>
      <c r="Q34" s="2">
        <f t="shared" si="10"/>
        <v>0.27925268031909273</v>
      </c>
      <c r="R34" s="2">
        <f t="shared" si="11"/>
        <v>3.4906585039886591E-2</v>
      </c>
      <c r="S34" s="2">
        <f t="shared" si="4"/>
        <v>0.29970783055364736</v>
      </c>
      <c r="T34" s="1"/>
      <c r="U34" s="2">
        <f t="shared" si="12"/>
        <v>0.29876191186654566</v>
      </c>
      <c r="V34" s="1"/>
      <c r="W34" s="1"/>
      <c r="X34" s="1"/>
      <c r="Y34" s="1"/>
    </row>
    <row r="35" spans="1:25">
      <c r="A35" s="3">
        <v>1568.3</v>
      </c>
      <c r="B35" s="3">
        <f t="shared" si="13"/>
        <v>8.0414999999999992</v>
      </c>
      <c r="C35" s="5">
        <f t="shared" si="6"/>
        <v>9853.9195172497457</v>
      </c>
      <c r="D35" s="5">
        <f t="shared" si="7"/>
        <v>50.526234647684639</v>
      </c>
      <c r="E35" s="2">
        <v>2.6440000000000001</v>
      </c>
      <c r="F35" s="2">
        <f>0.015*E35+0.002</f>
        <v>4.1660000000000003E-2</v>
      </c>
      <c r="G35" s="1">
        <v>2.84</v>
      </c>
      <c r="H35" s="1">
        <f>0.025*G35+0.02</f>
        <v>9.0999999999999998E-2</v>
      </c>
      <c r="I35" s="2">
        <f t="shared" si="8"/>
        <v>1.0741301059001511</v>
      </c>
      <c r="J35" s="2">
        <f t="shared" si="9"/>
        <v>5.134200461868392E-2</v>
      </c>
      <c r="K35" s="2">
        <f t="shared" si="2"/>
        <v>1.0904808576701277</v>
      </c>
      <c r="L35" s="2"/>
      <c r="M35" s="2">
        <f t="shared" si="3"/>
        <v>1.0956179056949886</v>
      </c>
      <c r="N35" s="2"/>
      <c r="O35" s="5">
        <v>14</v>
      </c>
      <c r="P35" s="5">
        <v>2</v>
      </c>
      <c r="Q35" s="2">
        <f t="shared" si="10"/>
        <v>0.24434609527920614</v>
      </c>
      <c r="R35" s="2">
        <f t="shared" si="11"/>
        <v>3.4906585039886591E-2</v>
      </c>
      <c r="S35" s="2">
        <f t="shared" si="4"/>
        <v>0.27489159061381674</v>
      </c>
      <c r="T35" s="1"/>
      <c r="U35" s="2">
        <f t="shared" si="12"/>
        <v>0.27410314858091755</v>
      </c>
      <c r="V35" s="1"/>
      <c r="W35" s="1"/>
      <c r="X35" s="1"/>
      <c r="Y35" s="1"/>
    </row>
    <row r="36" spans="1:25">
      <c r="A36" s="3">
        <v>1690.7</v>
      </c>
      <c r="B36" s="3">
        <f t="shared" si="13"/>
        <v>8.6534999999999993</v>
      </c>
      <c r="C36" s="5">
        <f t="shared" si="6"/>
        <v>10622.981398848528</v>
      </c>
      <c r="D36" s="5">
        <f t="shared" si="7"/>
        <v>54.371544055678548</v>
      </c>
      <c r="E36" s="2">
        <v>2.653</v>
      </c>
      <c r="F36" s="2">
        <f>0.015*E36+0.002</f>
        <v>4.1794999999999999E-2</v>
      </c>
      <c r="G36" s="1">
        <v>2.82</v>
      </c>
      <c r="H36" s="1">
        <f>0.025*G36+0.02</f>
        <v>9.0499999999999997E-2</v>
      </c>
      <c r="I36" s="2">
        <f t="shared" si="8"/>
        <v>1.0629476064832264</v>
      </c>
      <c r="J36" s="2">
        <f t="shared" si="9"/>
        <v>5.0857857223130951E-2</v>
      </c>
      <c r="K36" s="2">
        <f t="shared" si="2"/>
        <v>1.0774744891925394</v>
      </c>
      <c r="L36" s="2"/>
      <c r="M36" s="2">
        <f t="shared" si="3"/>
        <v>1.0817307638839868</v>
      </c>
      <c r="N36" s="2"/>
      <c r="O36" s="5">
        <v>13</v>
      </c>
      <c r="P36" s="5">
        <v>2</v>
      </c>
      <c r="Q36" s="2">
        <f t="shared" si="10"/>
        <v>0.22689280275926285</v>
      </c>
      <c r="R36" s="2">
        <f t="shared" si="11"/>
        <v>3.4906585039886591E-2</v>
      </c>
      <c r="S36" s="2">
        <f t="shared" si="4"/>
        <v>0.25116102378646765</v>
      </c>
      <c r="T36" s="1"/>
      <c r="U36" s="2">
        <f t="shared" si="12"/>
        <v>0.25051681391762881</v>
      </c>
      <c r="V36" s="1"/>
      <c r="W36" s="1"/>
      <c r="X36" s="1"/>
      <c r="Y36" s="1"/>
    </row>
    <row r="37" spans="1:25">
      <c r="A37" s="3">
        <v>1785.7</v>
      </c>
      <c r="B37" s="3">
        <f t="shared" si="13"/>
        <v>9.1284999999999989</v>
      </c>
      <c r="C37" s="5">
        <f t="shared" si="6"/>
        <v>11219.884003030587</v>
      </c>
      <c r="D37" s="5">
        <f t="shared" si="7"/>
        <v>57.356057076588847</v>
      </c>
      <c r="E37" s="2">
        <v>2.6589999999999998</v>
      </c>
      <c r="F37" s="2">
        <f>0.015*E37+0.002</f>
        <v>4.1884999999999999E-2</v>
      </c>
      <c r="G37" s="1">
        <v>2.8</v>
      </c>
      <c r="H37" s="1">
        <f>0.025*G37+0.02</f>
        <v>0.09</v>
      </c>
      <c r="I37" s="2">
        <f t="shared" si="8"/>
        <v>1.0530274539300488</v>
      </c>
      <c r="J37" s="2">
        <f t="shared" si="9"/>
        <v>5.0434770555795448E-2</v>
      </c>
      <c r="K37" s="2">
        <f t="shared" si="2"/>
        <v>1.0692242561246921</v>
      </c>
      <c r="L37" s="2"/>
      <c r="M37" s="2">
        <f t="shared" si="3"/>
        <v>1.0729485437648527</v>
      </c>
      <c r="N37" s="2"/>
      <c r="O37" s="5">
        <v>11</v>
      </c>
      <c r="P37" s="5">
        <v>2</v>
      </c>
      <c r="Q37" s="2">
        <f t="shared" si="10"/>
        <v>0.19198621771937624</v>
      </c>
      <c r="R37" s="2">
        <f t="shared" si="11"/>
        <v>3.4906585039886591E-2</v>
      </c>
      <c r="S37" s="2">
        <f t="shared" si="4"/>
        <v>0.23552089015754585</v>
      </c>
      <c r="T37" s="1"/>
      <c r="U37" s="2">
        <f t="shared" si="12"/>
        <v>0.23496655157980584</v>
      </c>
      <c r="V37" s="1"/>
      <c r="W37" s="1"/>
      <c r="X37" s="1"/>
      <c r="Y37" s="1"/>
    </row>
    <row r="38" spans="1:25">
      <c r="A38" s="3">
        <v>1904.5</v>
      </c>
      <c r="B38" s="3">
        <f t="shared" si="13"/>
        <v>9.7225000000000001</v>
      </c>
      <c r="C38" s="5">
        <f t="shared" si="6"/>
        <v>11966.326417523522</v>
      </c>
      <c r="D38" s="5">
        <f t="shared" si="7"/>
        <v>61.088269149053531</v>
      </c>
      <c r="E38" s="2">
        <v>2.6659999999999999</v>
      </c>
      <c r="F38" s="2">
        <f>0.015*E38+0.002</f>
        <v>4.199E-2</v>
      </c>
      <c r="G38" s="1">
        <v>2.78</v>
      </c>
      <c r="H38" s="1">
        <f>0.025*G38+0.02</f>
        <v>8.9499999999999996E-2</v>
      </c>
      <c r="I38" s="2">
        <f t="shared" si="8"/>
        <v>1.042760690172543</v>
      </c>
      <c r="J38" s="2">
        <f t="shared" si="9"/>
        <v>4.9994569159919379E-2</v>
      </c>
      <c r="K38" s="2">
        <f t="shared" si="2"/>
        <v>1.0606434009624348</v>
      </c>
      <c r="L38" s="2"/>
      <c r="M38" s="2">
        <f t="shared" si="3"/>
        <v>1.0638356419395019</v>
      </c>
      <c r="N38" s="2"/>
      <c r="O38" s="5">
        <v>10</v>
      </c>
      <c r="P38" s="5">
        <v>2</v>
      </c>
      <c r="Q38" s="2">
        <f t="shared" si="10"/>
        <v>0.17453292519943295</v>
      </c>
      <c r="R38" s="2">
        <f t="shared" si="11"/>
        <v>3.4906585039886591E-2</v>
      </c>
      <c r="S38" s="2">
        <f t="shared" si="4"/>
        <v>0.21862361926048957</v>
      </c>
      <c r="T38" s="1"/>
      <c r="U38" s="2">
        <f t="shared" si="12"/>
        <v>0.21816048775409813</v>
      </c>
      <c r="V38" s="1"/>
      <c r="W38" s="1"/>
      <c r="X38" s="1"/>
      <c r="Y38" s="1"/>
    </row>
    <row r="39" spans="1:25">
      <c r="A39" s="3">
        <v>2174.6999999999998</v>
      </c>
      <c r="B39" s="3">
        <f t="shared" si="13"/>
        <v>11.073499999999999</v>
      </c>
      <c r="C39" s="5">
        <f t="shared" si="6"/>
        <v>13664.043087523445</v>
      </c>
      <c r="D39" s="5">
        <f t="shared" si="7"/>
        <v>69.576852499053146</v>
      </c>
      <c r="E39" s="2">
        <v>2.6760000000000002</v>
      </c>
      <c r="F39" s="2">
        <f>0.015*E39+0.002</f>
        <v>4.2140000000000004E-2</v>
      </c>
      <c r="G39" s="1">
        <v>2.75</v>
      </c>
      <c r="H39" s="1">
        <f>0.025*G39+0.02</f>
        <v>8.8750000000000009E-2</v>
      </c>
      <c r="I39" s="2">
        <f t="shared" si="8"/>
        <v>1.0276532137518684</v>
      </c>
      <c r="J39" s="2">
        <f t="shared" si="9"/>
        <v>4.9348021833895271E-2</v>
      </c>
      <c r="K39" s="2">
        <f t="shared" si="2"/>
        <v>1.0462219189993787</v>
      </c>
      <c r="L39" s="2"/>
      <c r="M39" s="2">
        <f t="shared" si="3"/>
        <v>1.0485671241525543</v>
      </c>
      <c r="N39" s="2"/>
      <c r="O39" s="5">
        <v>9</v>
      </c>
      <c r="P39" s="5">
        <v>2</v>
      </c>
      <c r="Q39" s="2">
        <f t="shared" si="10"/>
        <v>0.15707963267948966</v>
      </c>
      <c r="R39" s="2">
        <f t="shared" si="11"/>
        <v>3.4906585039886591E-2</v>
      </c>
      <c r="S39" s="2">
        <f t="shared" si="4"/>
        <v>0.18824421424760485</v>
      </c>
      <c r="T39" s="1"/>
      <c r="U39" s="2">
        <f t="shared" si="12"/>
        <v>0.18792660656810911</v>
      </c>
      <c r="V39" s="1"/>
      <c r="W39" s="1"/>
      <c r="X39" s="1"/>
      <c r="Y39" s="1"/>
    </row>
    <row r="40" spans="1:25">
      <c r="A40" s="3"/>
      <c r="B40" s="1"/>
      <c r="C40" s="1"/>
      <c r="D40" s="1"/>
      <c r="E40" s="2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5">
      <c r="A41" s="3"/>
      <c r="B41" s="1"/>
      <c r="C41" s="1"/>
      <c r="D41" s="1"/>
      <c r="E41" s="2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5">
      <c r="A42" s="3"/>
      <c r="B42" s="1"/>
      <c r="C42" s="1"/>
      <c r="D42" s="1"/>
      <c r="E42" s="2"/>
      <c r="F42" s="1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5">
      <c r="A43" s="3"/>
      <c r="B43" s="1"/>
      <c r="C43" s="1"/>
      <c r="D43" s="1"/>
      <c r="E43" s="8" t="s">
        <v>8</v>
      </c>
      <c r="F43" s="8" t="s">
        <v>2</v>
      </c>
      <c r="G43" s="2"/>
      <c r="I43" s="8" t="s">
        <v>10</v>
      </c>
      <c r="J43" s="8" t="s">
        <v>2</v>
      </c>
      <c r="K43" s="1"/>
      <c r="L43" s="1"/>
      <c r="M43" s="1"/>
      <c r="N43" s="1"/>
      <c r="O43" s="1"/>
      <c r="P43" s="1"/>
      <c r="Q43" s="1"/>
      <c r="R43" s="1"/>
    </row>
    <row r="44" spans="1:25">
      <c r="A44" s="3"/>
      <c r="B44" s="1"/>
      <c r="C44" s="1"/>
      <c r="D44" s="1"/>
      <c r="E44" s="2">
        <v>1.0349999999999999</v>
      </c>
      <c r="F44" s="2">
        <v>0.01</v>
      </c>
      <c r="I44" s="3">
        <v>82</v>
      </c>
      <c r="J44" s="3">
        <v>1</v>
      </c>
      <c r="K44" s="1"/>
      <c r="L44" s="1"/>
      <c r="M44" s="1"/>
      <c r="N44" s="1"/>
      <c r="O44" s="1"/>
      <c r="P44" s="1"/>
      <c r="Q44" s="1"/>
      <c r="R44" s="1"/>
    </row>
    <row r="45" spans="1:25">
      <c r="A45" s="3"/>
      <c r="B45" s="1"/>
      <c r="C45" s="1"/>
      <c r="D45" s="1"/>
      <c r="E45" s="1"/>
      <c r="F45" s="1"/>
      <c r="I45" s="1"/>
      <c r="J45" s="1"/>
      <c r="K45" s="8"/>
      <c r="L45" s="8"/>
      <c r="M45" s="8"/>
      <c r="N45" s="8"/>
      <c r="O45" s="1"/>
      <c r="P45" s="1"/>
    </row>
    <row r="46" spans="1:25" ht="14">
      <c r="A46" s="3"/>
      <c r="B46" s="1"/>
      <c r="C46" s="1"/>
      <c r="D46" s="1"/>
      <c r="E46" s="8" t="s">
        <v>9</v>
      </c>
      <c r="F46" s="8" t="s">
        <v>2</v>
      </c>
      <c r="I46" s="8" t="s">
        <v>11</v>
      </c>
      <c r="J46" s="8" t="s">
        <v>2</v>
      </c>
      <c r="K46" s="2"/>
      <c r="L46" s="2"/>
      <c r="M46" s="2"/>
      <c r="N46" s="2"/>
      <c r="O46" s="1"/>
      <c r="P46" s="1"/>
    </row>
    <row r="47" spans="1:25">
      <c r="A47" s="3"/>
      <c r="B47" s="1"/>
      <c r="C47" s="1"/>
      <c r="D47" s="1"/>
      <c r="E47" s="1">
        <v>199.63</v>
      </c>
      <c r="F47" s="1">
        <v>1</v>
      </c>
      <c r="I47" s="3">
        <v>12.8</v>
      </c>
      <c r="J47" s="3">
        <v>0.3</v>
      </c>
      <c r="K47" s="1"/>
      <c r="L47" s="1"/>
      <c r="M47" s="1"/>
      <c r="N47" s="1"/>
      <c r="O47" s="1"/>
      <c r="P47" s="1"/>
    </row>
    <row r="48" spans="1:25">
      <c r="A48" s="3"/>
      <c r="B48" s="1"/>
      <c r="C48" s="1"/>
      <c r="D48" s="1"/>
      <c r="E48" s="1"/>
      <c r="F48" s="1"/>
      <c r="I48" s="1"/>
      <c r="J48" s="1"/>
      <c r="K48" s="8"/>
      <c r="L48" s="8"/>
      <c r="M48" s="8"/>
      <c r="N48" s="8"/>
      <c r="O48" s="1"/>
      <c r="P48" s="1"/>
    </row>
    <row r="49" spans="1:18" ht="14">
      <c r="A49" s="3"/>
      <c r="B49" s="1"/>
      <c r="C49" s="1"/>
      <c r="D49" s="1"/>
      <c r="E49" s="9" t="s">
        <v>12</v>
      </c>
      <c r="F49" s="8" t="s">
        <v>2</v>
      </c>
      <c r="I49" s="9" t="s">
        <v>13</v>
      </c>
      <c r="J49" s="8" t="s">
        <v>2</v>
      </c>
      <c r="K49" s="1"/>
      <c r="L49" s="1"/>
      <c r="M49" s="1"/>
      <c r="N49" s="1"/>
      <c r="O49" s="1"/>
      <c r="P49" s="1"/>
    </row>
    <row r="50" spans="1:18">
      <c r="A50" s="3"/>
      <c r="B50" s="1"/>
      <c r="C50" s="1"/>
      <c r="D50" s="1"/>
      <c r="E50" s="5">
        <f>1/SQRT(I44*E44/1000000000)</f>
        <v>3432.597634870333</v>
      </c>
      <c r="F50" s="5">
        <f>E50*(J44/I44+F44/E44)</f>
        <v>75.026141306521367</v>
      </c>
      <c r="I50" s="5">
        <v>4059.566026968731</v>
      </c>
      <c r="J50" s="5">
        <v>300</v>
      </c>
      <c r="K50" s="1"/>
      <c r="L50" s="1"/>
      <c r="M50" s="1"/>
      <c r="N50" s="1"/>
      <c r="O50" s="1"/>
      <c r="P50" s="1"/>
    </row>
    <row r="51" spans="1:18">
      <c r="A51" s="3"/>
      <c r="B51" s="1"/>
      <c r="C51" s="1"/>
      <c r="D51" s="1"/>
      <c r="E51" s="2"/>
      <c r="H51" s="1"/>
      <c r="K51" s="8"/>
      <c r="L51" s="8"/>
      <c r="M51" s="8"/>
      <c r="N51" s="8"/>
      <c r="O51" s="1"/>
      <c r="P51" s="1"/>
    </row>
    <row r="52" spans="1:18">
      <c r="A52" s="3"/>
      <c r="B52" s="1"/>
      <c r="C52" s="1"/>
      <c r="D52" s="1"/>
      <c r="E52" s="2"/>
      <c r="F52" s="1"/>
      <c r="G52" s="2"/>
      <c r="H52" s="1"/>
      <c r="K52" s="5"/>
      <c r="L52" s="5"/>
      <c r="M52" s="5"/>
      <c r="N52" s="5"/>
      <c r="O52" s="1"/>
      <c r="P52" s="1"/>
    </row>
    <row r="53" spans="1:18">
      <c r="A53" s="3"/>
      <c r="B53" s="1"/>
      <c r="C53" s="1"/>
      <c r="D53" s="1"/>
      <c r="E53" s="2"/>
      <c r="F53" s="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3"/>
      <c r="B54" s="1"/>
      <c r="C54" s="1"/>
      <c r="D54" s="1"/>
      <c r="E54" s="2"/>
      <c r="F54" s="1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3"/>
      <c r="B55" s="1"/>
      <c r="C55" s="1"/>
      <c r="D55" s="1"/>
      <c r="E55" s="2"/>
      <c r="F55" s="1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3"/>
      <c r="B56" s="1"/>
      <c r="C56" s="1"/>
      <c r="D56" s="1"/>
      <c r="E56" s="2"/>
      <c r="F56" s="1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3"/>
      <c r="B57" s="1"/>
      <c r="C57" s="1"/>
      <c r="D57" s="1"/>
      <c r="E57" s="2"/>
      <c r="F57" s="1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3"/>
      <c r="B58" s="1"/>
      <c r="C58" s="1"/>
      <c r="D58" s="1"/>
      <c r="E58" s="2"/>
      <c r="F58" s="1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3"/>
      <c r="B59" s="1"/>
      <c r="C59" s="1"/>
      <c r="D59" s="1"/>
      <c r="E59" s="2"/>
      <c r="F59" s="1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3"/>
      <c r="B60" s="1"/>
      <c r="C60" s="1"/>
      <c r="D60" s="1"/>
      <c r="E60" s="2"/>
      <c r="F60" s="1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3"/>
      <c r="B61" s="1"/>
      <c r="C61" s="1"/>
      <c r="D61" s="1"/>
      <c r="E61" s="2"/>
      <c r="F61" s="1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3"/>
      <c r="B62" s="1"/>
      <c r="C62" s="1"/>
      <c r="D62" s="1"/>
      <c r="E62" s="2"/>
      <c r="F62" s="1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3"/>
      <c r="B63" s="1"/>
      <c r="C63" s="1"/>
      <c r="D63" s="1"/>
      <c r="E63" s="2"/>
      <c r="F63" s="1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3"/>
      <c r="B64" s="1"/>
      <c r="C64" s="1"/>
      <c r="D64" s="1"/>
      <c r="E64" s="2"/>
      <c r="F64" s="1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3"/>
      <c r="B65" s="1"/>
      <c r="C65" s="1"/>
      <c r="D65" s="1"/>
      <c r="E65" s="2"/>
      <c r="F65" s="1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3"/>
      <c r="B66" s="1"/>
      <c r="C66" s="1"/>
      <c r="D66" s="1"/>
      <c r="E66" s="2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3"/>
      <c r="B67" s="1"/>
      <c r="C67" s="1"/>
      <c r="D67" s="1"/>
      <c r="E67" s="2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3"/>
      <c r="B68" s="1"/>
      <c r="C68" s="1"/>
      <c r="D68" s="1"/>
      <c r="E68" s="2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3"/>
      <c r="B69" s="1"/>
      <c r="C69" s="1"/>
      <c r="D69" s="1"/>
      <c r="E69" s="2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3"/>
      <c r="B70" s="1"/>
      <c r="C70" s="1"/>
      <c r="D70" s="1"/>
      <c r="E70" s="2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2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2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2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2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2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2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2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2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2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2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2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2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2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2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2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2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2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2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2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2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2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2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2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2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2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2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2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2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2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2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2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2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2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2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2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2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2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2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2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2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2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2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2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2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2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2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2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2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2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2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2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2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2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2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2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2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2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2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2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2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2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2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2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2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2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2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2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2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2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2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2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2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2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2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1"/>
      <c r="D145" s="1"/>
      <c r="E145" s="2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1"/>
      <c r="D146" s="1"/>
      <c r="E146" s="2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1"/>
      <c r="D147" s="1"/>
      <c r="E147" s="2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1"/>
      <c r="D148" s="1"/>
      <c r="E148" s="2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1"/>
      <c r="D149" s="1"/>
      <c r="E149" s="2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1"/>
      <c r="D150" s="1"/>
      <c r="E150" s="2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1"/>
      <c r="D151" s="1"/>
      <c r="E151" s="2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1"/>
      <c r="D152" s="1"/>
      <c r="E152" s="2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1"/>
      <c r="D153" s="1"/>
      <c r="E153" s="2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1"/>
      <c r="D154" s="1"/>
      <c r="E154" s="2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1"/>
      <c r="D155" s="1"/>
      <c r="E155" s="2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1"/>
      <c r="B156" s="1"/>
      <c r="C156" s="1"/>
      <c r="D156" s="1"/>
      <c r="E156" s="2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1"/>
      <c r="B157" s="1"/>
      <c r="C157" s="1"/>
      <c r="D157" s="1"/>
      <c r="E157" s="2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1"/>
      <c r="B158" s="1"/>
      <c r="C158" s="1"/>
      <c r="D158" s="1"/>
      <c r="E158" s="2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1"/>
      <c r="B159" s="1"/>
      <c r="C159" s="1"/>
      <c r="D159" s="1"/>
      <c r="E159" s="2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1"/>
      <c r="B160" s="1"/>
      <c r="C160" s="1"/>
      <c r="D160" s="1"/>
      <c r="E160" s="2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1"/>
      <c r="B161" s="1"/>
      <c r="C161" s="1"/>
      <c r="D161" s="1"/>
      <c r="E161" s="2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1"/>
      <c r="B162" s="1"/>
      <c r="C162" s="1"/>
      <c r="D162" s="1"/>
      <c r="E162" s="2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1"/>
      <c r="B163" s="1"/>
      <c r="C163" s="1"/>
      <c r="D163" s="1"/>
      <c r="E163" s="2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1"/>
      <c r="B164" s="1"/>
      <c r="C164" s="1"/>
      <c r="D164" s="1"/>
      <c r="E164" s="2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1"/>
      <c r="B165" s="1"/>
      <c r="C165" s="1"/>
      <c r="D165" s="1"/>
      <c r="E165" s="2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1"/>
      <c r="B166" s="1"/>
      <c r="C166" s="1"/>
      <c r="D166" s="1"/>
      <c r="E166" s="2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1"/>
      <c r="B167" s="1"/>
      <c r="C167" s="1"/>
      <c r="D167" s="1"/>
      <c r="E167" s="2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1"/>
      <c r="B168" s="1"/>
      <c r="C168" s="1"/>
      <c r="D168" s="1"/>
      <c r="E168" s="2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1"/>
      <c r="B169" s="1"/>
      <c r="C169" s="1"/>
      <c r="D169" s="1"/>
      <c r="E169" s="2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1"/>
      <c r="B170" s="1"/>
      <c r="C170" s="1"/>
      <c r="D170" s="1"/>
      <c r="E170" s="2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1"/>
      <c r="B171" s="1"/>
      <c r="C171" s="1"/>
      <c r="D171" s="1"/>
      <c r="E171" s="2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1"/>
      <c r="B172" s="1"/>
      <c r="C172" s="1"/>
      <c r="D172" s="1"/>
      <c r="E172" s="2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1"/>
      <c r="B173" s="1"/>
      <c r="C173" s="1"/>
      <c r="D173" s="1"/>
      <c r="E173" s="2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1"/>
      <c r="B174" s="1"/>
      <c r="C174" s="1"/>
      <c r="D174" s="1"/>
      <c r="E174" s="2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1"/>
      <c r="B175" s="1"/>
      <c r="C175" s="1"/>
      <c r="D175" s="1"/>
      <c r="E175" s="2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1"/>
      <c r="B176" s="1"/>
      <c r="C176" s="1"/>
      <c r="D176" s="1"/>
      <c r="E176" s="2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1"/>
      <c r="B177" s="1"/>
      <c r="C177" s="1"/>
      <c r="D177" s="1"/>
      <c r="E177" s="2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1"/>
      <c r="B178" s="1"/>
      <c r="C178" s="1"/>
      <c r="D178" s="1"/>
      <c r="E178" s="2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1"/>
      <c r="B179" s="1"/>
      <c r="C179" s="1"/>
      <c r="D179" s="1"/>
      <c r="E179" s="2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1"/>
      <c r="B180" s="1"/>
      <c r="C180" s="1"/>
      <c r="D180" s="1"/>
      <c r="E180" s="2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1"/>
      <c r="B181" s="1"/>
      <c r="C181" s="1"/>
      <c r="D181" s="1"/>
      <c r="E181" s="2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1"/>
      <c r="B182" s="1"/>
      <c r="C182" s="1"/>
      <c r="D182" s="1"/>
      <c r="E182" s="2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1"/>
      <c r="B183" s="1"/>
      <c r="C183" s="1"/>
      <c r="D183" s="1"/>
      <c r="E183" s="2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1"/>
      <c r="B184" s="1"/>
      <c r="C184" s="1"/>
      <c r="D184" s="1"/>
      <c r="E184" s="2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1"/>
      <c r="B185" s="1"/>
      <c r="C185" s="1"/>
      <c r="D185" s="1"/>
      <c r="E185" s="2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1"/>
      <c r="B186" s="1"/>
      <c r="C186" s="1"/>
      <c r="D186" s="1"/>
      <c r="E186" s="2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1"/>
      <c r="B187" s="1"/>
      <c r="C187" s="1"/>
      <c r="D187" s="1"/>
      <c r="E187" s="2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1"/>
      <c r="B188" s="1"/>
      <c r="C188" s="1"/>
      <c r="D188" s="1"/>
      <c r="E188" s="2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1"/>
      <c r="B189" s="1"/>
      <c r="C189" s="1"/>
      <c r="D189" s="1"/>
      <c r="E189" s="2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1"/>
      <c r="B190" s="1"/>
      <c r="C190" s="1"/>
      <c r="D190" s="1"/>
      <c r="E190" s="2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1"/>
      <c r="B191" s="1"/>
      <c r="C191" s="1"/>
      <c r="D191" s="1"/>
      <c r="E191" s="2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1"/>
      <c r="B192" s="1"/>
      <c r="C192" s="1"/>
      <c r="D192" s="1"/>
      <c r="E192" s="2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1"/>
      <c r="B193" s="1"/>
      <c r="C193" s="1"/>
      <c r="D193" s="1"/>
      <c r="E193" s="2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1"/>
      <c r="B194" s="1"/>
      <c r="C194" s="1"/>
      <c r="D194" s="1"/>
      <c r="E194" s="2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1"/>
      <c r="B195" s="1"/>
      <c r="C195" s="1"/>
      <c r="D195" s="1"/>
      <c r="E195" s="2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1"/>
      <c r="B196" s="1"/>
      <c r="C196" s="1"/>
      <c r="D196" s="1"/>
      <c r="E196" s="2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1"/>
      <c r="B197" s="1"/>
      <c r="C197" s="1"/>
      <c r="D197" s="1"/>
      <c r="E197" s="2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1"/>
      <c r="B198" s="1"/>
      <c r="C198" s="1"/>
      <c r="D198" s="1"/>
      <c r="E198" s="2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1"/>
      <c r="B199" s="1"/>
      <c r="C199" s="1"/>
      <c r="D199" s="1"/>
      <c r="E199" s="2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1"/>
      <c r="B200" s="1"/>
      <c r="C200" s="1"/>
      <c r="D200" s="1"/>
      <c r="E200" s="2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>
      <c r="A201" s="1"/>
      <c r="B201" s="1"/>
      <c r="C201" s="1"/>
      <c r="D201" s="1"/>
      <c r="E201" s="2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>
      <c r="A202" s="1"/>
      <c r="B202" s="1"/>
      <c r="C202" s="1"/>
      <c r="D202" s="1"/>
      <c r="E202" s="2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>
      <c r="A203" s="1"/>
      <c r="B203" s="1"/>
      <c r="C203" s="1"/>
      <c r="D203" s="1"/>
      <c r="E203" s="2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>
      <c r="A204" s="1"/>
      <c r="B204" s="1"/>
      <c r="C204" s="1"/>
      <c r="D204" s="1"/>
      <c r="E204" s="2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>
      <c r="A205" s="1"/>
      <c r="B205" s="1"/>
      <c r="C205" s="1"/>
      <c r="D205" s="1"/>
      <c r="E205" s="2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>
      <c r="A206" s="1"/>
      <c r="B206" s="1"/>
      <c r="C206" s="1"/>
      <c r="D206" s="1"/>
      <c r="E206" s="2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>
      <c r="A207" s="1"/>
      <c r="B207" s="1"/>
      <c r="C207" s="1"/>
      <c r="D207" s="1"/>
      <c r="E207" s="2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>
      <c r="A208" s="1"/>
      <c r="B208" s="1"/>
      <c r="C208" s="1"/>
      <c r="D208" s="1"/>
      <c r="E208" s="2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>
      <c r="A209" s="1"/>
      <c r="B209" s="1"/>
      <c r="C209" s="1"/>
      <c r="D209" s="1"/>
      <c r="E209" s="2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>
      <c r="A210" s="1"/>
      <c r="B210" s="1"/>
      <c r="C210" s="1"/>
      <c r="D210" s="1"/>
      <c r="E210" s="2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>
      <c r="A211" s="1"/>
      <c r="B211" s="1"/>
      <c r="C211" s="1"/>
      <c r="D211" s="1"/>
      <c r="E211" s="2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>
      <c r="A212" s="1"/>
      <c r="B212" s="1"/>
      <c r="C212" s="1"/>
      <c r="D212" s="1"/>
      <c r="E212" s="2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>
      <c r="A213" s="1"/>
      <c r="B213" s="1"/>
      <c r="C213" s="1"/>
      <c r="D213" s="1"/>
      <c r="E213" s="2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>
      <c r="A214" s="1"/>
      <c r="B214" s="1"/>
      <c r="C214" s="1"/>
      <c r="D214" s="1"/>
      <c r="E214" s="2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>
      <c r="A215" s="1"/>
      <c r="B215" s="1"/>
      <c r="C215" s="1"/>
      <c r="D215" s="1"/>
      <c r="E215" s="2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>
      <c r="A216" s="1"/>
      <c r="B216" s="1"/>
      <c r="C216" s="1"/>
      <c r="D216" s="1"/>
      <c r="E216" s="2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>
      <c r="A217" s="1"/>
      <c r="B217" s="1"/>
      <c r="C217" s="1"/>
      <c r="D217" s="1"/>
      <c r="E217" s="2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>
      <c r="A218" s="1"/>
      <c r="B218" s="1"/>
      <c r="C218" s="1"/>
      <c r="D218" s="1"/>
      <c r="E218" s="2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>
      <c r="A219" s="1"/>
      <c r="B219" s="1"/>
      <c r="C219" s="1"/>
      <c r="D219" s="1"/>
      <c r="E219" s="2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>
      <c r="A220" s="1"/>
      <c r="B220" s="1"/>
      <c r="C220" s="1"/>
      <c r="D220" s="1"/>
      <c r="E220" s="2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>
      <c r="A221" s="1"/>
      <c r="B221" s="1"/>
      <c r="C221" s="1"/>
      <c r="D221" s="1"/>
      <c r="E221" s="2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>
      <c r="A222" s="1"/>
      <c r="B222" s="1"/>
      <c r="C222" s="1"/>
      <c r="D222" s="1"/>
      <c r="E222" s="2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>
      <c r="A223" s="1"/>
      <c r="B223" s="1"/>
      <c r="C223" s="1"/>
      <c r="D223" s="1"/>
      <c r="E223" s="2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>
      <c r="A224" s="1"/>
      <c r="B224" s="1"/>
      <c r="C224" s="1"/>
      <c r="D224" s="1"/>
      <c r="E224" s="2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>
      <c r="A225" s="1"/>
      <c r="B225" s="1"/>
      <c r="C225" s="1"/>
      <c r="D225" s="1"/>
      <c r="E225" s="2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>
      <c r="A226" s="1"/>
      <c r="B226" s="1"/>
      <c r="C226" s="1"/>
      <c r="D226" s="1"/>
      <c r="E226" s="2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>
      <c r="A227" s="1"/>
      <c r="B227" s="1"/>
      <c r="C227" s="1"/>
      <c r="D227" s="1"/>
      <c r="E227" s="2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>
      <c r="A228" s="1"/>
      <c r="B228" s="1"/>
      <c r="C228" s="1"/>
      <c r="D228" s="1"/>
      <c r="E228" s="2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>
      <c r="A229" s="1"/>
      <c r="B229" s="1"/>
      <c r="C229" s="1"/>
      <c r="D229" s="1"/>
      <c r="E229" s="2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>
      <c r="A230" s="1"/>
      <c r="B230" s="1"/>
      <c r="C230" s="1"/>
      <c r="D230" s="1"/>
      <c r="E230" s="2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>
      <c r="A231" s="1"/>
      <c r="B231" s="1"/>
      <c r="C231" s="1"/>
      <c r="D231" s="1"/>
      <c r="E231" s="2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>
      <c r="A232" s="1"/>
      <c r="B232" s="1"/>
      <c r="C232" s="1"/>
      <c r="D232" s="1"/>
      <c r="E232" s="2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>
      <c r="A233" s="1"/>
      <c r="B233" s="1"/>
      <c r="C233" s="1"/>
      <c r="D233" s="1"/>
      <c r="E233" s="2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>
      <c r="A234" s="1"/>
      <c r="B234" s="1"/>
      <c r="C234" s="1"/>
      <c r="D234" s="1"/>
      <c r="E234" s="2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>
      <c r="A235" s="1"/>
      <c r="B235" s="1"/>
      <c r="C235" s="1"/>
      <c r="D235" s="1"/>
      <c r="E235" s="2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>
      <c r="A236" s="1"/>
      <c r="B236" s="1"/>
      <c r="C236" s="1"/>
      <c r="D236" s="1"/>
      <c r="E236" s="2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>
      <c r="A237" s="1"/>
      <c r="B237" s="1"/>
      <c r="C237" s="1"/>
      <c r="D237" s="1"/>
      <c r="E237" s="2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>
      <c r="A238" s="1"/>
      <c r="B238" s="1"/>
      <c r="C238" s="1"/>
      <c r="D238" s="1"/>
      <c r="E238" s="2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>
      <c r="A239" s="1"/>
      <c r="B239" s="1"/>
      <c r="C239" s="1"/>
      <c r="D239" s="1"/>
      <c r="E239" s="2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>
      <c r="A240" s="1"/>
      <c r="B240" s="1"/>
      <c r="C240" s="1"/>
      <c r="D240" s="1"/>
      <c r="E240" s="2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>
      <c r="A241" s="1"/>
      <c r="B241" s="1"/>
      <c r="C241" s="1"/>
      <c r="D241" s="1"/>
      <c r="E241" s="2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>
      <c r="A242" s="1"/>
      <c r="B242" s="1"/>
      <c r="C242" s="1"/>
      <c r="D242" s="1"/>
      <c r="E242" s="2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>
      <c r="A243" s="1"/>
      <c r="B243" s="1"/>
      <c r="C243" s="1"/>
      <c r="D243" s="1"/>
      <c r="E243" s="2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>
      <c r="A244" s="1"/>
      <c r="B244" s="1"/>
      <c r="C244" s="1"/>
      <c r="D244" s="1"/>
      <c r="E244" s="2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>
      <c r="A245" s="1"/>
      <c r="B245" s="1"/>
      <c r="C245" s="1"/>
      <c r="D245" s="1"/>
      <c r="E245" s="2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>
      <c r="A246" s="1"/>
      <c r="B246" s="1"/>
      <c r="C246" s="1"/>
      <c r="D246" s="1"/>
      <c r="E246" s="2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>
      <c r="A247" s="1"/>
      <c r="B247" s="1"/>
      <c r="C247" s="1"/>
      <c r="D247" s="1"/>
      <c r="E247" s="2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>
      <c r="A248" s="1"/>
      <c r="B248" s="1"/>
      <c r="C248" s="1"/>
      <c r="D248" s="1"/>
      <c r="E248" s="2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>
      <c r="A249" s="1"/>
      <c r="B249" s="1"/>
      <c r="C249" s="1"/>
      <c r="D249" s="1"/>
      <c r="E249" s="2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>
      <c r="A250" s="1"/>
      <c r="B250" s="1"/>
      <c r="C250" s="1"/>
      <c r="D250" s="1"/>
      <c r="E250" s="2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>
      <c r="A251" s="1"/>
      <c r="B251" s="1"/>
      <c r="C251" s="1"/>
      <c r="D251" s="1"/>
      <c r="E251" s="2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>
      <c r="E252" s="2"/>
      <c r="G252" s="2"/>
    </row>
    <row r="253" spans="1:18">
      <c r="E253" s="2"/>
      <c r="G253" s="2"/>
    </row>
    <row r="254" spans="1:18">
      <c r="E254" s="2"/>
      <c r="G254" s="2"/>
    </row>
    <row r="255" spans="1:18">
      <c r="E255" s="2"/>
      <c r="G255" s="2"/>
    </row>
    <row r="256" spans="1:18">
      <c r="E256" s="2"/>
      <c r="G256" s="2"/>
    </row>
    <row r="257" spans="5:7">
      <c r="E257" s="2"/>
      <c r="G257" s="2"/>
    </row>
    <row r="258" spans="5:7">
      <c r="E258" s="2"/>
      <c r="G258" s="2"/>
    </row>
    <row r="259" spans="5:7">
      <c r="E259" s="2"/>
      <c r="G259" s="2"/>
    </row>
    <row r="260" spans="5:7">
      <c r="E260" s="2"/>
      <c r="G260" s="2"/>
    </row>
    <row r="261" spans="5:7">
      <c r="E261" s="2"/>
      <c r="G261" s="2"/>
    </row>
    <row r="262" spans="5:7">
      <c r="E262" s="2"/>
      <c r="G262" s="2"/>
    </row>
    <row r="263" spans="5:7">
      <c r="E263" s="2"/>
      <c r="G263" s="2"/>
    </row>
    <row r="264" spans="5:7">
      <c r="E264" s="2"/>
      <c r="G264" s="2"/>
    </row>
    <row r="265" spans="5:7">
      <c r="E265" s="2"/>
      <c r="G265" s="2"/>
    </row>
    <row r="266" spans="5:7">
      <c r="E266" s="2"/>
      <c r="G266" s="2"/>
    </row>
    <row r="267" spans="5:7">
      <c r="E267" s="2"/>
      <c r="G267" s="2"/>
    </row>
    <row r="268" spans="5:7">
      <c r="E268" s="2"/>
      <c r="G268" s="2"/>
    </row>
    <row r="269" spans="5:7">
      <c r="E269" s="2"/>
      <c r="G269" s="2"/>
    </row>
    <row r="270" spans="5:7">
      <c r="E270" s="2"/>
      <c r="G270" s="2"/>
    </row>
    <row r="271" spans="5:7">
      <c r="E271" s="2"/>
      <c r="G271" s="2"/>
    </row>
    <row r="272" spans="5:7">
      <c r="E272" s="2"/>
      <c r="G272" s="2"/>
    </row>
    <row r="273" spans="5:7">
      <c r="E273" s="2"/>
      <c r="G273" s="2"/>
    </row>
    <row r="274" spans="5:7">
      <c r="E274" s="2"/>
      <c r="G274" s="2"/>
    </row>
    <row r="275" spans="5:7">
      <c r="E275" s="2"/>
      <c r="G275" s="2"/>
    </row>
    <row r="276" spans="5:7">
      <c r="E276" s="2"/>
      <c r="G276" s="2"/>
    </row>
    <row r="277" spans="5:7">
      <c r="E277" s="2"/>
      <c r="G277" s="2"/>
    </row>
    <row r="278" spans="5:7">
      <c r="E278" s="2"/>
      <c r="G278" s="2"/>
    </row>
    <row r="279" spans="5:7">
      <c r="E279" s="2"/>
      <c r="G279" s="2"/>
    </row>
    <row r="280" spans="5:7">
      <c r="E280" s="2"/>
      <c r="G280" s="2"/>
    </row>
    <row r="281" spans="5:7">
      <c r="E281" s="2"/>
      <c r="G281" s="2"/>
    </row>
    <row r="282" spans="5:7">
      <c r="E282" s="2"/>
      <c r="G282" s="2"/>
    </row>
    <row r="283" spans="5:7">
      <c r="E283" s="2"/>
      <c r="G283" s="2"/>
    </row>
    <row r="284" spans="5:7">
      <c r="E284" s="2"/>
      <c r="G284" s="2"/>
    </row>
    <row r="285" spans="5:7">
      <c r="E285" s="2"/>
      <c r="G285" s="2"/>
    </row>
    <row r="286" spans="5:7">
      <c r="E286" s="2"/>
      <c r="G286" s="2"/>
    </row>
    <row r="287" spans="5:7">
      <c r="E287" s="2"/>
      <c r="G287" s="2"/>
    </row>
    <row r="288" spans="5:7">
      <c r="E288" s="2"/>
      <c r="G288" s="2"/>
    </row>
    <row r="289" spans="5:7">
      <c r="E289" s="2"/>
      <c r="G289" s="2"/>
    </row>
    <row r="290" spans="5:7">
      <c r="E290" s="2"/>
      <c r="G290" s="2"/>
    </row>
    <row r="291" spans="5:7">
      <c r="E291" s="2"/>
      <c r="G291" s="2"/>
    </row>
    <row r="292" spans="5:7">
      <c r="E292" s="2"/>
      <c r="G292" s="2"/>
    </row>
    <row r="293" spans="5:7">
      <c r="E293" s="2"/>
      <c r="G293" s="2"/>
    </row>
    <row r="294" spans="5:7">
      <c r="E294" s="2"/>
      <c r="G294" s="2"/>
    </row>
    <row r="295" spans="5:7">
      <c r="E295" s="2"/>
      <c r="G295" s="2"/>
    </row>
    <row r="296" spans="5:7">
      <c r="E296" s="2"/>
      <c r="G296" s="2"/>
    </row>
    <row r="297" spans="5:7">
      <c r="E297" s="2"/>
      <c r="G297" s="2"/>
    </row>
    <row r="298" spans="5:7">
      <c r="E298" s="2"/>
      <c r="G298" s="2"/>
    </row>
    <row r="299" spans="5:7">
      <c r="E299" s="2"/>
      <c r="G299" s="2"/>
    </row>
    <row r="300" spans="5:7">
      <c r="E300" s="2"/>
      <c r="G300" s="2"/>
    </row>
    <row r="301" spans="5:7">
      <c r="E301" s="2"/>
      <c r="G301" s="2"/>
    </row>
    <row r="302" spans="5:7">
      <c r="E302" s="2"/>
      <c r="G302" s="2"/>
    </row>
    <row r="303" spans="5:7">
      <c r="E303" s="2"/>
      <c r="G303" s="2"/>
    </row>
    <row r="304" spans="5:7">
      <c r="E304" s="2"/>
      <c r="G304" s="2"/>
    </row>
    <row r="305" spans="5:7">
      <c r="E305" s="2"/>
      <c r="G305" s="2"/>
    </row>
    <row r="306" spans="5:7">
      <c r="E306" s="2"/>
      <c r="G306" s="2"/>
    </row>
    <row r="307" spans="5:7">
      <c r="E307" s="2"/>
      <c r="G307" s="2"/>
    </row>
    <row r="308" spans="5:7">
      <c r="E308" s="2"/>
      <c r="G308" s="2"/>
    </row>
    <row r="309" spans="5:7">
      <c r="E309" s="2"/>
      <c r="G309" s="2"/>
    </row>
    <row r="310" spans="5:7">
      <c r="E310" s="2"/>
      <c r="G310" s="2"/>
    </row>
    <row r="311" spans="5:7">
      <c r="E311" s="2"/>
      <c r="G311" s="2"/>
    </row>
    <row r="312" spans="5:7">
      <c r="E312" s="2"/>
      <c r="G312" s="2"/>
    </row>
    <row r="313" spans="5:7">
      <c r="E313" s="2"/>
      <c r="G313" s="2"/>
    </row>
    <row r="314" spans="5:7">
      <c r="E314" s="2"/>
      <c r="G314" s="2"/>
    </row>
    <row r="315" spans="5:7">
      <c r="E315" s="2"/>
      <c r="G315" s="2"/>
    </row>
    <row r="316" spans="5:7">
      <c r="E316" s="2"/>
      <c r="G316" s="2"/>
    </row>
    <row r="317" spans="5:7">
      <c r="E317" s="2"/>
      <c r="G317" s="2"/>
    </row>
    <row r="318" spans="5:7">
      <c r="E318" s="2"/>
      <c r="G318" s="2"/>
    </row>
    <row r="319" spans="5:7">
      <c r="E319" s="2"/>
      <c r="G319" s="2"/>
    </row>
    <row r="320" spans="5:7">
      <c r="E320" s="2"/>
      <c r="G320" s="2"/>
    </row>
    <row r="321" spans="5:7">
      <c r="E321" s="2"/>
      <c r="G321" s="2"/>
    </row>
    <row r="322" spans="5:7">
      <c r="E322" s="2"/>
      <c r="G322" s="2"/>
    </row>
    <row r="323" spans="5:7">
      <c r="E323" s="2"/>
      <c r="G323" s="2"/>
    </row>
    <row r="324" spans="5:7">
      <c r="E324" s="2"/>
      <c r="G324" s="2"/>
    </row>
    <row r="325" spans="5:7">
      <c r="E325" s="2"/>
      <c r="G325" s="2"/>
    </row>
    <row r="326" spans="5:7">
      <c r="E326" s="2"/>
      <c r="G326" s="2"/>
    </row>
    <row r="327" spans="5:7">
      <c r="E327" s="2"/>
      <c r="G327" s="2"/>
    </row>
    <row r="328" spans="5:7">
      <c r="E328" s="2"/>
      <c r="G328" s="2"/>
    </row>
    <row r="329" spans="5:7">
      <c r="E329" s="2"/>
      <c r="G329" s="2"/>
    </row>
    <row r="330" spans="5:7">
      <c r="E330" s="2"/>
      <c r="G330" s="2"/>
    </row>
    <row r="331" spans="5:7">
      <c r="E331" s="2"/>
      <c r="G331" s="2"/>
    </row>
    <row r="332" spans="5:7">
      <c r="E332" s="2"/>
      <c r="G332" s="2"/>
    </row>
    <row r="333" spans="5:7">
      <c r="E333" s="2"/>
      <c r="G333" s="2"/>
    </row>
    <row r="334" spans="5:7">
      <c r="E334" s="2"/>
      <c r="G334" s="2"/>
    </row>
    <row r="335" spans="5:7">
      <c r="E335" s="2"/>
      <c r="G335" s="2"/>
    </row>
    <row r="336" spans="5:7">
      <c r="E336" s="2"/>
      <c r="G336" s="2"/>
    </row>
    <row r="337" spans="5:7">
      <c r="E337" s="2"/>
      <c r="G337" s="2"/>
    </row>
    <row r="338" spans="5:7">
      <c r="E338" s="2"/>
      <c r="G338" s="2"/>
    </row>
    <row r="339" spans="5:7">
      <c r="E339" s="2"/>
      <c r="G339" s="2"/>
    </row>
    <row r="340" spans="5:7">
      <c r="E340" s="2"/>
      <c r="G340" s="2"/>
    </row>
    <row r="341" spans="5:7">
      <c r="E341" s="2"/>
      <c r="G341" s="2"/>
    </row>
    <row r="342" spans="5:7">
      <c r="E342" s="2"/>
      <c r="G342" s="2"/>
    </row>
    <row r="343" spans="5:7">
      <c r="E343" s="2"/>
      <c r="G343" s="2"/>
    </row>
    <row r="344" spans="5:7">
      <c r="E344" s="2"/>
      <c r="G344" s="2"/>
    </row>
    <row r="345" spans="5:7">
      <c r="E345" s="2"/>
      <c r="G345" s="2"/>
    </row>
    <row r="346" spans="5:7">
      <c r="E346" s="2"/>
      <c r="G346" s="2"/>
    </row>
    <row r="347" spans="5:7">
      <c r="E347" s="2"/>
      <c r="G347" s="2"/>
    </row>
    <row r="348" spans="5:7">
      <c r="E348" s="2"/>
      <c r="G348" s="2"/>
    </row>
    <row r="349" spans="5:7">
      <c r="E349" s="2"/>
      <c r="G349" s="2"/>
    </row>
    <row r="350" spans="5:7">
      <c r="E350" s="2"/>
      <c r="G350" s="2"/>
    </row>
    <row r="351" spans="5:7">
      <c r="E351" s="2"/>
      <c r="G351" s="2"/>
    </row>
    <row r="352" spans="5:7">
      <c r="E352" s="2"/>
      <c r="G352" s="2"/>
    </row>
    <row r="353" spans="5:7">
      <c r="E353" s="2"/>
      <c r="G353" s="2"/>
    </row>
    <row r="354" spans="5:7">
      <c r="E354" s="2"/>
      <c r="G354" s="2"/>
    </row>
    <row r="355" spans="5:7">
      <c r="E355" s="2"/>
      <c r="G355" s="2"/>
    </row>
    <row r="356" spans="5:7">
      <c r="E356" s="2"/>
      <c r="G356" s="2"/>
    </row>
    <row r="357" spans="5:7">
      <c r="E357" s="2"/>
      <c r="G357" s="2"/>
    </row>
    <row r="358" spans="5:7">
      <c r="E358" s="2"/>
      <c r="G358" s="2"/>
    </row>
    <row r="359" spans="5:7">
      <c r="E359" s="2"/>
      <c r="G359" s="2"/>
    </row>
    <row r="360" spans="5:7">
      <c r="E360" s="2"/>
      <c r="G360" s="2"/>
    </row>
    <row r="361" spans="5:7">
      <c r="E361" s="2"/>
      <c r="G361" s="2"/>
    </row>
    <row r="362" spans="5:7">
      <c r="E362" s="2"/>
      <c r="G362" s="2"/>
    </row>
    <row r="363" spans="5:7">
      <c r="E363" s="2"/>
      <c r="G363" s="2"/>
    </row>
    <row r="364" spans="5:7">
      <c r="E364" s="2"/>
      <c r="G364" s="2"/>
    </row>
    <row r="365" spans="5:7">
      <c r="E365" s="2"/>
      <c r="G365" s="2"/>
    </row>
    <row r="366" spans="5:7">
      <c r="E366" s="2"/>
      <c r="G366" s="2"/>
    </row>
    <row r="367" spans="5:7">
      <c r="E367" s="2"/>
      <c r="G367" s="2"/>
    </row>
    <row r="368" spans="5:7">
      <c r="E368" s="2"/>
      <c r="G368" s="2"/>
    </row>
    <row r="369" spans="5:7">
      <c r="E369" s="2"/>
      <c r="G369" s="2"/>
    </row>
    <row r="370" spans="5:7">
      <c r="E370" s="2"/>
      <c r="G370" s="2"/>
    </row>
    <row r="371" spans="5:7">
      <c r="E371" s="2"/>
      <c r="G371" s="2"/>
    </row>
    <row r="372" spans="5:7">
      <c r="E372" s="2"/>
      <c r="G372" s="2"/>
    </row>
    <row r="373" spans="5:7">
      <c r="E373" s="2"/>
      <c r="G373" s="2"/>
    </row>
    <row r="374" spans="5:7">
      <c r="E374" s="2"/>
      <c r="G374" s="2"/>
    </row>
    <row r="375" spans="5:7">
      <c r="E375" s="2"/>
      <c r="G375" s="2"/>
    </row>
    <row r="376" spans="5:7">
      <c r="E376" s="2"/>
      <c r="G376" s="2"/>
    </row>
    <row r="377" spans="5:7">
      <c r="E377" s="2"/>
      <c r="G377" s="2"/>
    </row>
    <row r="378" spans="5:7">
      <c r="E378" s="2"/>
      <c r="G378" s="2"/>
    </row>
    <row r="379" spans="5:7">
      <c r="E379" s="2"/>
      <c r="G379" s="2"/>
    </row>
    <row r="380" spans="5:7">
      <c r="E380" s="2"/>
      <c r="G380" s="2"/>
    </row>
    <row r="381" spans="5:7">
      <c r="E381" s="2"/>
      <c r="G381" s="2"/>
    </row>
    <row r="382" spans="5:7">
      <c r="E382" s="2"/>
      <c r="G382" s="2"/>
    </row>
    <row r="383" spans="5:7">
      <c r="E383" s="2"/>
      <c r="G383" s="2"/>
    </row>
    <row r="384" spans="5:7">
      <c r="E384" s="2"/>
      <c r="G384" s="2"/>
    </row>
    <row r="385" spans="5:7">
      <c r="E385" s="2"/>
      <c r="G385" s="2"/>
    </row>
    <row r="386" spans="5:7">
      <c r="E386" s="2"/>
      <c r="G386" s="2"/>
    </row>
    <row r="387" spans="5:7">
      <c r="E387" s="2"/>
      <c r="G387" s="2"/>
    </row>
    <row r="388" spans="5:7">
      <c r="E388" s="2"/>
      <c r="G388" s="2"/>
    </row>
    <row r="389" spans="5:7">
      <c r="E389" s="2"/>
      <c r="G389" s="2"/>
    </row>
    <row r="390" spans="5:7">
      <c r="E390" s="2"/>
      <c r="G390" s="2"/>
    </row>
    <row r="391" spans="5:7">
      <c r="E391" s="2"/>
      <c r="G391" s="2"/>
    </row>
    <row r="392" spans="5:7">
      <c r="E392" s="2"/>
      <c r="G392" s="2"/>
    </row>
    <row r="393" spans="5:7">
      <c r="E393" s="2"/>
      <c r="G393" s="2"/>
    </row>
    <row r="394" spans="5:7">
      <c r="E394" s="2"/>
      <c r="G394" s="2"/>
    </row>
    <row r="395" spans="5:7">
      <c r="E395" s="2"/>
      <c r="G395" s="2"/>
    </row>
    <row r="396" spans="5:7">
      <c r="E396" s="2"/>
      <c r="G396" s="2"/>
    </row>
    <row r="397" spans="5:7">
      <c r="E397" s="2"/>
      <c r="G397" s="2"/>
    </row>
    <row r="398" spans="5:7">
      <c r="E398" s="2"/>
      <c r="G398" s="2"/>
    </row>
    <row r="399" spans="5:7">
      <c r="E399" s="2"/>
      <c r="G399" s="2"/>
    </row>
    <row r="400" spans="5:7">
      <c r="E400" s="2"/>
      <c r="G400" s="2"/>
    </row>
    <row r="401" spans="5:7">
      <c r="E401" s="2"/>
      <c r="G401" s="2"/>
    </row>
    <row r="402" spans="5:7">
      <c r="E402" s="2"/>
      <c r="G402" s="2"/>
    </row>
    <row r="403" spans="5:7">
      <c r="E403" s="2"/>
      <c r="G403" s="2"/>
    </row>
    <row r="404" spans="5:7">
      <c r="E404" s="2"/>
      <c r="G404" s="2"/>
    </row>
    <row r="405" spans="5:7">
      <c r="E405" s="2"/>
      <c r="G405" s="2"/>
    </row>
    <row r="406" spans="5:7">
      <c r="E406" s="2"/>
      <c r="G406" s="2"/>
    </row>
    <row r="407" spans="5:7">
      <c r="E407" s="2"/>
      <c r="G407" s="2"/>
    </row>
    <row r="408" spans="5:7">
      <c r="E408" s="2"/>
      <c r="G408" s="2"/>
    </row>
    <row r="409" spans="5:7">
      <c r="E409" s="2"/>
      <c r="G409" s="2"/>
    </row>
    <row r="410" spans="5:7">
      <c r="E410" s="2"/>
      <c r="G410" s="2"/>
    </row>
    <row r="411" spans="5:7">
      <c r="E411" s="2"/>
      <c r="G411" s="2"/>
    </row>
    <row r="412" spans="5:7">
      <c r="E412" s="2"/>
      <c r="G412" s="2"/>
    </row>
    <row r="413" spans="5:7">
      <c r="E413" s="2"/>
      <c r="G413" s="2"/>
    </row>
    <row r="414" spans="5:7">
      <c r="E414" s="2"/>
      <c r="G414" s="2"/>
    </row>
    <row r="415" spans="5:7">
      <c r="E415" s="2"/>
      <c r="G415" s="2"/>
    </row>
    <row r="416" spans="5:7">
      <c r="E416" s="2"/>
      <c r="G416" s="2"/>
    </row>
    <row r="417" spans="5:7">
      <c r="E417" s="2"/>
      <c r="G417" s="2"/>
    </row>
    <row r="418" spans="5:7">
      <c r="E418" s="2"/>
      <c r="G418" s="2"/>
    </row>
    <row r="419" spans="5:7">
      <c r="E419" s="2"/>
      <c r="G419" s="2"/>
    </row>
    <row r="420" spans="5:7">
      <c r="E420" s="2"/>
      <c r="G420" s="2"/>
    </row>
    <row r="421" spans="5:7">
      <c r="E421" s="2"/>
      <c r="G421" s="2"/>
    </row>
    <row r="422" spans="5:7">
      <c r="E422" s="2"/>
      <c r="G422" s="2"/>
    </row>
    <row r="423" spans="5:7">
      <c r="E423" s="2"/>
      <c r="G423" s="2"/>
    </row>
    <row r="424" spans="5:7">
      <c r="E424" s="2"/>
      <c r="G424" s="2"/>
    </row>
    <row r="425" spans="5:7">
      <c r="E425" s="2"/>
      <c r="G425" s="2"/>
    </row>
    <row r="426" spans="5:7">
      <c r="E426" s="2"/>
      <c r="G426" s="2"/>
    </row>
    <row r="427" spans="5:7">
      <c r="E427" s="2"/>
      <c r="G427" s="2"/>
    </row>
    <row r="428" spans="5:7">
      <c r="E428" s="2"/>
      <c r="G428" s="2"/>
    </row>
    <row r="429" spans="5:7">
      <c r="E429" s="2"/>
      <c r="G429" s="2"/>
    </row>
    <row r="430" spans="5:7">
      <c r="E430" s="2"/>
      <c r="G430" s="2"/>
    </row>
    <row r="431" spans="5:7">
      <c r="E431" s="2"/>
      <c r="G431" s="2"/>
    </row>
    <row r="432" spans="5:7">
      <c r="E432" s="2"/>
      <c r="G432" s="2"/>
    </row>
    <row r="433" spans="5:7">
      <c r="E433" s="2"/>
      <c r="G433" s="2"/>
    </row>
    <row r="434" spans="5:7">
      <c r="E434" s="2"/>
      <c r="G434" s="2"/>
    </row>
    <row r="435" spans="5:7">
      <c r="E435" s="2"/>
      <c r="G435" s="2"/>
    </row>
    <row r="436" spans="5:7">
      <c r="E436" s="2"/>
      <c r="G436" s="2"/>
    </row>
    <row r="437" spans="5:7">
      <c r="E437" s="2"/>
      <c r="G437" s="2"/>
    </row>
    <row r="438" spans="5:7">
      <c r="E438" s="2"/>
      <c r="G438" s="2"/>
    </row>
    <row r="439" spans="5:7">
      <c r="E439" s="2"/>
      <c r="G439" s="2"/>
    </row>
    <row r="440" spans="5:7">
      <c r="E440" s="2"/>
      <c r="G440" s="2"/>
    </row>
    <row r="441" spans="5:7">
      <c r="E441" s="2"/>
      <c r="G441" s="2"/>
    </row>
    <row r="442" spans="5:7">
      <c r="E442" s="2"/>
      <c r="G442" s="2"/>
    </row>
    <row r="443" spans="5:7">
      <c r="E443" s="2"/>
      <c r="G443" s="2"/>
    </row>
    <row r="444" spans="5:7">
      <c r="E444" s="2"/>
      <c r="G444" s="2"/>
    </row>
    <row r="445" spans="5:7">
      <c r="E445" s="2"/>
      <c r="G445" s="2"/>
    </row>
    <row r="446" spans="5:7">
      <c r="E446" s="2"/>
      <c r="G446" s="2"/>
    </row>
    <row r="447" spans="5:7">
      <c r="E447" s="2"/>
      <c r="G447" s="2"/>
    </row>
    <row r="448" spans="5:7">
      <c r="E448" s="2"/>
      <c r="G448" s="2"/>
    </row>
    <row r="449" spans="5:7">
      <c r="E449" s="2"/>
      <c r="G449" s="2"/>
    </row>
    <row r="450" spans="5:7">
      <c r="E450" s="2"/>
      <c r="G450" s="2"/>
    </row>
    <row r="451" spans="5:7">
      <c r="E451" s="2"/>
      <c r="G451" s="2"/>
    </row>
    <row r="452" spans="5:7">
      <c r="E452" s="2"/>
      <c r="G452" s="2"/>
    </row>
    <row r="453" spans="5:7">
      <c r="E453" s="2"/>
      <c r="G453" s="2"/>
    </row>
    <row r="454" spans="5:7">
      <c r="E454" s="2"/>
      <c r="G454" s="2"/>
    </row>
    <row r="455" spans="5:7">
      <c r="E455" s="2"/>
      <c r="G455" s="2"/>
    </row>
    <row r="456" spans="5:7">
      <c r="E456" s="2"/>
      <c r="G456" s="2"/>
    </row>
    <row r="457" spans="5:7">
      <c r="E457" s="2"/>
      <c r="G457" s="2"/>
    </row>
    <row r="458" spans="5:7">
      <c r="E458" s="2"/>
      <c r="G458" s="2"/>
    </row>
    <row r="459" spans="5:7">
      <c r="E459" s="2"/>
      <c r="G459" s="2"/>
    </row>
    <row r="460" spans="5:7">
      <c r="E460" s="2"/>
      <c r="G460" s="2"/>
    </row>
    <row r="461" spans="5:7">
      <c r="E461" s="2"/>
      <c r="G461" s="2"/>
    </row>
    <row r="462" spans="5:7">
      <c r="E462" s="2"/>
      <c r="G462" s="2"/>
    </row>
    <row r="463" spans="5:7">
      <c r="E463" s="2"/>
      <c r="G463" s="2"/>
    </row>
    <row r="464" spans="5:7">
      <c r="E464" s="2"/>
      <c r="G464" s="2"/>
    </row>
    <row r="465" spans="5:7">
      <c r="E465" s="2"/>
      <c r="G465" s="2"/>
    </row>
    <row r="466" spans="5:7">
      <c r="E466" s="2"/>
      <c r="G466" s="2"/>
    </row>
    <row r="467" spans="5:7">
      <c r="E467" s="2"/>
      <c r="G467" s="2"/>
    </row>
    <row r="468" spans="5:7">
      <c r="E468" s="2"/>
      <c r="G468" s="2"/>
    </row>
    <row r="469" spans="5:7">
      <c r="E469" s="2"/>
      <c r="G469" s="2"/>
    </row>
    <row r="470" spans="5:7">
      <c r="E470" s="2"/>
      <c r="G470" s="2"/>
    </row>
    <row r="471" spans="5:7">
      <c r="E471" s="2"/>
      <c r="G471" s="2"/>
    </row>
    <row r="472" spans="5:7">
      <c r="E472" s="2"/>
      <c r="G472" s="2"/>
    </row>
    <row r="473" spans="5:7">
      <c r="E473" s="2"/>
      <c r="G473" s="2"/>
    </row>
    <row r="474" spans="5:7">
      <c r="E474" s="2"/>
      <c r="G474" s="2"/>
    </row>
    <row r="475" spans="5:7">
      <c r="E475" s="2"/>
      <c r="G475" s="2"/>
    </row>
    <row r="476" spans="5:7">
      <c r="E476" s="2"/>
      <c r="G476" s="2"/>
    </row>
    <row r="477" spans="5:7">
      <c r="E477" s="2"/>
      <c r="G477" s="2"/>
    </row>
    <row r="478" spans="5:7">
      <c r="E478" s="2"/>
      <c r="G478" s="2"/>
    </row>
    <row r="479" spans="5:7">
      <c r="E479" s="2"/>
      <c r="G479" s="2"/>
    </row>
    <row r="480" spans="5:7">
      <c r="E480" s="2"/>
      <c r="G480" s="2"/>
    </row>
    <row r="481" spans="5:7">
      <c r="E481" s="2"/>
      <c r="G481" s="2"/>
    </row>
    <row r="482" spans="5:7">
      <c r="E482" s="2"/>
      <c r="G482" s="2"/>
    </row>
    <row r="483" spans="5:7">
      <c r="E483" s="2"/>
      <c r="G483" s="2"/>
    </row>
    <row r="484" spans="5:7">
      <c r="E484" s="2"/>
      <c r="G484" s="2"/>
    </row>
    <row r="485" spans="5:7">
      <c r="E485" s="2"/>
      <c r="G485" s="2"/>
    </row>
    <row r="486" spans="5:7">
      <c r="E486" s="2"/>
      <c r="G486" s="2"/>
    </row>
    <row r="487" spans="5:7">
      <c r="E487" s="2"/>
      <c r="G487" s="2"/>
    </row>
    <row r="488" spans="5:7">
      <c r="E488" s="2"/>
      <c r="G488" s="2"/>
    </row>
    <row r="489" spans="5:7">
      <c r="E489" s="2"/>
      <c r="G489" s="2"/>
    </row>
    <row r="490" spans="5:7">
      <c r="E490" s="2"/>
      <c r="G490" s="2"/>
    </row>
    <row r="491" spans="5:7">
      <c r="E491" s="2"/>
      <c r="G491" s="2"/>
    </row>
    <row r="492" spans="5:7">
      <c r="E492" s="2"/>
      <c r="G492" s="2"/>
    </row>
    <row r="493" spans="5:7">
      <c r="E493" s="2"/>
      <c r="G493" s="2"/>
    </row>
    <row r="494" spans="5:7">
      <c r="E494" s="2"/>
      <c r="G494" s="2"/>
    </row>
    <row r="495" spans="5:7">
      <c r="E495" s="2"/>
      <c r="G495" s="2"/>
    </row>
    <row r="496" spans="5:7">
      <c r="E496" s="2"/>
      <c r="G496" s="2"/>
    </row>
    <row r="497" spans="5:7">
      <c r="E497" s="2"/>
      <c r="G497" s="2"/>
    </row>
    <row r="498" spans="5:7">
      <c r="E498" s="2"/>
      <c r="G498" s="2"/>
    </row>
    <row r="499" spans="5:7">
      <c r="E499" s="2"/>
      <c r="G499" s="2"/>
    </row>
    <row r="500" spans="5:7">
      <c r="E500" s="2"/>
      <c r="G500" s="2"/>
    </row>
    <row r="501" spans="5:7">
      <c r="E501" s="2"/>
      <c r="G501" s="2"/>
    </row>
    <row r="502" spans="5:7">
      <c r="E502" s="2"/>
      <c r="G502" s="2"/>
    </row>
    <row r="503" spans="5:7">
      <c r="E503" s="2"/>
      <c r="G503" s="2"/>
    </row>
    <row r="504" spans="5:7">
      <c r="E504" s="2"/>
      <c r="G504" s="2"/>
    </row>
    <row r="505" spans="5:7">
      <c r="E505" s="2"/>
      <c r="G505" s="2"/>
    </row>
    <row r="506" spans="5:7">
      <c r="E506" s="2"/>
      <c r="G506" s="2"/>
    </row>
    <row r="507" spans="5:7">
      <c r="E507" s="2"/>
      <c r="G507" s="2"/>
    </row>
    <row r="508" spans="5:7">
      <c r="E508" s="2"/>
      <c r="G508" s="2"/>
    </row>
    <row r="509" spans="5:7">
      <c r="E509" s="2"/>
      <c r="G509" s="2"/>
    </row>
    <row r="510" spans="5:7">
      <c r="E510" s="2"/>
      <c r="G510" s="2"/>
    </row>
    <row r="511" spans="5:7">
      <c r="E511" s="2"/>
      <c r="G511" s="2"/>
    </row>
    <row r="512" spans="5:7">
      <c r="E512" s="2"/>
      <c r="G512" s="2"/>
    </row>
    <row r="513" spans="5:7">
      <c r="E513" s="2"/>
      <c r="G513" s="2"/>
    </row>
    <row r="514" spans="5:7">
      <c r="E514" s="2"/>
      <c r="G514" s="2"/>
    </row>
    <row r="515" spans="5:7">
      <c r="E515" s="2"/>
      <c r="G515" s="2"/>
    </row>
    <row r="516" spans="5:7">
      <c r="E516" s="2"/>
      <c r="G516" s="2"/>
    </row>
    <row r="517" spans="5:7">
      <c r="E517" s="2"/>
      <c r="G517" s="2"/>
    </row>
    <row r="518" spans="5:7">
      <c r="E518" s="2"/>
      <c r="G518" s="2"/>
    </row>
    <row r="519" spans="5:7">
      <c r="E519" s="2"/>
      <c r="G519" s="2"/>
    </row>
    <row r="520" spans="5:7">
      <c r="E520" s="2"/>
      <c r="G520" s="2"/>
    </row>
    <row r="521" spans="5:7">
      <c r="E521" s="2"/>
      <c r="G521" s="2"/>
    </row>
    <row r="522" spans="5:7">
      <c r="E522" s="2"/>
      <c r="G522" s="2"/>
    </row>
    <row r="523" spans="5:7">
      <c r="E523" s="2"/>
      <c r="G523" s="2"/>
    </row>
    <row r="524" spans="5:7">
      <c r="E524" s="2"/>
      <c r="G524" s="2"/>
    </row>
    <row r="525" spans="5:7">
      <c r="E525" s="2"/>
      <c r="G525" s="2"/>
    </row>
    <row r="526" spans="5:7">
      <c r="E526" s="2"/>
      <c r="G526" s="2"/>
    </row>
    <row r="527" spans="5:7">
      <c r="E527" s="2"/>
      <c r="G527" s="2"/>
    </row>
    <row r="528" spans="5:7">
      <c r="E528" s="2"/>
      <c r="G528" s="2"/>
    </row>
    <row r="529" spans="5:7">
      <c r="E529" s="2"/>
      <c r="G529" s="2"/>
    </row>
    <row r="530" spans="5:7">
      <c r="E530" s="2"/>
      <c r="G530" s="2"/>
    </row>
    <row r="531" spans="5:7">
      <c r="E531" s="2"/>
      <c r="G531" s="2"/>
    </row>
    <row r="532" spans="5:7">
      <c r="E532" s="2"/>
      <c r="G532" s="2"/>
    </row>
    <row r="533" spans="5:7">
      <c r="E533" s="2"/>
      <c r="G533" s="2"/>
    </row>
    <row r="534" spans="5:7">
      <c r="E534" s="2"/>
      <c r="G534" s="2"/>
    </row>
    <row r="535" spans="5:7">
      <c r="E535" s="2"/>
      <c r="G535" s="2"/>
    </row>
    <row r="536" spans="5:7">
      <c r="E536" s="2"/>
      <c r="G536" s="2"/>
    </row>
    <row r="537" spans="5:7">
      <c r="E537" s="2"/>
      <c r="G537" s="2"/>
    </row>
    <row r="538" spans="5:7">
      <c r="E538" s="2"/>
      <c r="G538" s="2"/>
    </row>
    <row r="539" spans="5:7">
      <c r="E539" s="2"/>
      <c r="G539" s="2"/>
    </row>
    <row r="540" spans="5:7">
      <c r="E540" s="2"/>
      <c r="G540" s="2"/>
    </row>
    <row r="541" spans="5:7">
      <c r="E541" s="2"/>
      <c r="G541" s="2"/>
    </row>
    <row r="542" spans="5:7">
      <c r="E542" s="2"/>
      <c r="G542" s="2"/>
    </row>
    <row r="543" spans="5:7">
      <c r="E543" s="2"/>
      <c r="G543" s="2"/>
    </row>
    <row r="544" spans="5:7">
      <c r="E544" s="2"/>
      <c r="G544" s="2"/>
    </row>
    <row r="545" spans="5:7">
      <c r="E545" s="2"/>
      <c r="G545" s="2"/>
    </row>
    <row r="546" spans="5:7">
      <c r="E546" s="2"/>
      <c r="G546" s="2"/>
    </row>
    <row r="547" spans="5:7">
      <c r="E547" s="2"/>
      <c r="G547" s="2"/>
    </row>
    <row r="548" spans="5:7">
      <c r="E548" s="2"/>
      <c r="G548" s="2"/>
    </row>
    <row r="549" spans="5:7">
      <c r="E549" s="2"/>
      <c r="G549" s="2"/>
    </row>
    <row r="550" spans="5:7">
      <c r="E550" s="2"/>
      <c r="G550" s="2"/>
    </row>
    <row r="551" spans="5:7">
      <c r="E551" s="2"/>
      <c r="G551" s="2"/>
    </row>
    <row r="552" spans="5:7">
      <c r="E552" s="2"/>
      <c r="G552" s="2"/>
    </row>
    <row r="553" spans="5:7">
      <c r="E553" s="2"/>
      <c r="G553" s="2"/>
    </row>
    <row r="554" spans="5:7">
      <c r="E554" s="2"/>
      <c r="G554" s="2"/>
    </row>
    <row r="555" spans="5:7">
      <c r="E555" s="2"/>
      <c r="G555" s="2"/>
    </row>
    <row r="556" spans="5:7">
      <c r="E556" s="2"/>
      <c r="G556" s="2"/>
    </row>
    <row r="557" spans="5:7">
      <c r="E557" s="2"/>
      <c r="G557" s="2"/>
    </row>
    <row r="558" spans="5:7">
      <c r="E558" s="2"/>
      <c r="G558" s="2"/>
    </row>
    <row r="559" spans="5:7">
      <c r="E559" s="2"/>
      <c r="G559" s="2"/>
    </row>
    <row r="560" spans="5:7">
      <c r="E560" s="2"/>
      <c r="G560" s="2"/>
    </row>
    <row r="561" spans="5:7">
      <c r="E561" s="2"/>
      <c r="G561" s="2"/>
    </row>
    <row r="562" spans="5:7">
      <c r="E562" s="2"/>
      <c r="G562" s="2"/>
    </row>
    <row r="563" spans="5:7">
      <c r="E563" s="2"/>
      <c r="G563" s="2"/>
    </row>
    <row r="564" spans="5:7">
      <c r="E564" s="2"/>
      <c r="G564" s="2"/>
    </row>
    <row r="565" spans="5:7">
      <c r="E565" s="2"/>
      <c r="G565" s="2"/>
    </row>
    <row r="566" spans="5:7">
      <c r="E566" s="2"/>
      <c r="G566" s="2"/>
    </row>
    <row r="567" spans="5:7">
      <c r="E567" s="2"/>
      <c r="G567" s="2"/>
    </row>
    <row r="568" spans="5:7">
      <c r="E568" s="2"/>
      <c r="G568" s="2"/>
    </row>
    <row r="569" spans="5:7">
      <c r="E569" s="2"/>
      <c r="G569" s="2"/>
    </row>
    <row r="570" spans="5:7">
      <c r="E570" s="2"/>
      <c r="G570" s="2"/>
    </row>
    <row r="571" spans="5:7">
      <c r="E571" s="2"/>
      <c r="G571" s="2"/>
    </row>
    <row r="572" spans="5:7">
      <c r="E572" s="2"/>
      <c r="G572" s="2"/>
    </row>
    <row r="573" spans="5:7">
      <c r="E573" s="2"/>
      <c r="G573" s="2"/>
    </row>
    <row r="574" spans="5:7">
      <c r="E574" s="2"/>
      <c r="G574" s="2"/>
    </row>
    <row r="575" spans="5:7">
      <c r="E575" s="2"/>
      <c r="G575" s="2"/>
    </row>
    <row r="576" spans="5:7">
      <c r="E576" s="2"/>
      <c r="G576" s="2"/>
    </row>
    <row r="577" spans="5:7">
      <c r="E577" s="2"/>
      <c r="G577" s="2"/>
    </row>
    <row r="578" spans="5:7">
      <c r="E578" s="2"/>
      <c r="G578" s="2"/>
    </row>
    <row r="579" spans="5:7">
      <c r="E579" s="2"/>
      <c r="G579" s="2"/>
    </row>
    <row r="580" spans="5:7">
      <c r="E580" s="2"/>
      <c r="G580" s="2"/>
    </row>
    <row r="581" spans="5:7">
      <c r="E581" s="2"/>
      <c r="G581" s="2"/>
    </row>
    <row r="582" spans="5:7">
      <c r="E582" s="2"/>
      <c r="G582" s="2"/>
    </row>
    <row r="583" spans="5:7">
      <c r="E583" s="2"/>
      <c r="G583" s="2"/>
    </row>
    <row r="584" spans="5:7">
      <c r="E584" s="2"/>
      <c r="G584" s="2"/>
    </row>
    <row r="585" spans="5:7">
      <c r="E585" s="2"/>
      <c r="G585" s="2"/>
    </row>
    <row r="586" spans="5:7">
      <c r="E586" s="2"/>
      <c r="G586" s="2"/>
    </row>
    <row r="587" spans="5:7">
      <c r="E587" s="2"/>
      <c r="G587" s="2"/>
    </row>
    <row r="588" spans="5:7">
      <c r="E588" s="2"/>
      <c r="G588" s="2"/>
    </row>
    <row r="589" spans="5:7">
      <c r="E589" s="2"/>
      <c r="G589" s="2"/>
    </row>
    <row r="590" spans="5:7">
      <c r="E590" s="2"/>
      <c r="G590" s="2"/>
    </row>
    <row r="591" spans="5:7">
      <c r="E591" s="2"/>
      <c r="G591" s="2"/>
    </row>
    <row r="592" spans="5:7">
      <c r="E592" s="2"/>
      <c r="G592" s="2"/>
    </row>
    <row r="593" spans="5:7">
      <c r="E593" s="2"/>
      <c r="G593" s="2"/>
    </row>
    <row r="594" spans="5:7">
      <c r="E594" s="2"/>
      <c r="G594" s="2"/>
    </row>
    <row r="595" spans="5:7">
      <c r="E595" s="2"/>
      <c r="G595" s="2"/>
    </row>
    <row r="596" spans="5:7">
      <c r="E596" s="2"/>
      <c r="G596" s="2"/>
    </row>
    <row r="597" spans="5:7">
      <c r="E597" s="2"/>
      <c r="G597" s="2"/>
    </row>
    <row r="598" spans="5:7">
      <c r="E598" s="2"/>
      <c r="G598" s="2"/>
    </row>
    <row r="599" spans="5:7">
      <c r="E599" s="2"/>
      <c r="G599" s="2"/>
    </row>
    <row r="600" spans="5:7">
      <c r="E600" s="2"/>
      <c r="G600" s="2"/>
    </row>
    <row r="601" spans="5:7">
      <c r="E601" s="2"/>
      <c r="G601" s="2"/>
    </row>
    <row r="602" spans="5:7">
      <c r="E602" s="2"/>
      <c r="G602" s="2"/>
    </row>
    <row r="603" spans="5:7">
      <c r="E603" s="2"/>
      <c r="G603" s="2"/>
    </row>
    <row r="604" spans="5:7">
      <c r="E604" s="2"/>
      <c r="G604" s="2"/>
    </row>
    <row r="605" spans="5:7">
      <c r="E605" s="2"/>
      <c r="G605" s="2"/>
    </row>
    <row r="606" spans="5:7">
      <c r="E606" s="2"/>
      <c r="G606" s="2"/>
    </row>
    <row r="607" spans="5:7">
      <c r="E607" s="2"/>
      <c r="G607" s="2"/>
    </row>
    <row r="608" spans="5:7">
      <c r="E608" s="2"/>
      <c r="G608" s="2"/>
    </row>
    <row r="609" spans="5:7">
      <c r="E609" s="2"/>
      <c r="G609" s="2"/>
    </row>
    <row r="610" spans="5:7">
      <c r="E610" s="2"/>
      <c r="G610" s="2"/>
    </row>
    <row r="611" spans="5:7">
      <c r="E611" s="2"/>
      <c r="G611" s="2"/>
    </row>
    <row r="612" spans="5:7">
      <c r="E612" s="2"/>
      <c r="G612" s="2"/>
    </row>
    <row r="613" spans="5:7">
      <c r="E613" s="2"/>
      <c r="G613" s="2"/>
    </row>
    <row r="614" spans="5:7">
      <c r="E614" s="2"/>
      <c r="G614" s="2"/>
    </row>
    <row r="615" spans="5:7">
      <c r="E615" s="2"/>
      <c r="G615" s="2"/>
    </row>
    <row r="616" spans="5:7">
      <c r="E616" s="2"/>
      <c r="G616" s="2"/>
    </row>
    <row r="617" spans="5:7">
      <c r="E617" s="2"/>
      <c r="G617" s="2"/>
    </row>
    <row r="618" spans="5:7">
      <c r="E618" s="2"/>
      <c r="G618" s="2"/>
    </row>
    <row r="619" spans="5:7">
      <c r="E619" s="2"/>
      <c r="G619" s="2"/>
    </row>
    <row r="620" spans="5:7">
      <c r="E620" s="2"/>
      <c r="G620" s="2"/>
    </row>
    <row r="621" spans="5:7">
      <c r="E621" s="2"/>
      <c r="G621" s="2"/>
    </row>
    <row r="622" spans="5:7">
      <c r="E622" s="2"/>
      <c r="G622" s="2"/>
    </row>
    <row r="623" spans="5:7">
      <c r="E623" s="2"/>
      <c r="G623" s="2"/>
    </row>
    <row r="624" spans="5:7">
      <c r="E624" s="2"/>
      <c r="G624" s="2"/>
    </row>
    <row r="625" spans="5:7">
      <c r="E625" s="2"/>
      <c r="G625" s="2"/>
    </row>
    <row r="626" spans="5:7">
      <c r="E626" s="2"/>
      <c r="G626" s="2"/>
    </row>
    <row r="627" spans="5:7">
      <c r="E627" s="2"/>
      <c r="G627" s="2"/>
    </row>
    <row r="628" spans="5:7">
      <c r="E628" s="2"/>
      <c r="G628" s="2"/>
    </row>
    <row r="629" spans="5:7">
      <c r="E629" s="2"/>
      <c r="G629" s="2"/>
    </row>
    <row r="630" spans="5:7">
      <c r="E630" s="2"/>
      <c r="G630" s="2"/>
    </row>
    <row r="631" spans="5:7">
      <c r="E631" s="2"/>
      <c r="G631" s="2"/>
    </row>
    <row r="632" spans="5:7">
      <c r="E632" s="2"/>
      <c r="G632" s="2"/>
    </row>
    <row r="633" spans="5:7">
      <c r="E633" s="2"/>
      <c r="G633" s="2"/>
    </row>
    <row r="634" spans="5:7">
      <c r="E634" s="2"/>
      <c r="G634" s="2"/>
    </row>
    <row r="635" spans="5:7">
      <c r="E635" s="2"/>
      <c r="G635" s="2"/>
    </row>
    <row r="636" spans="5:7">
      <c r="E636" s="2"/>
      <c r="G636" s="2"/>
    </row>
    <row r="637" spans="5:7">
      <c r="E637" s="2"/>
      <c r="G637" s="2"/>
    </row>
    <row r="638" spans="5:7">
      <c r="E638" s="2"/>
      <c r="G638" s="2"/>
    </row>
    <row r="639" spans="5:7">
      <c r="E639" s="2"/>
      <c r="G639" s="2"/>
    </row>
    <row r="640" spans="5:7">
      <c r="E640" s="2"/>
      <c r="G640" s="2"/>
    </row>
    <row r="641" spans="5:7">
      <c r="E641" s="2"/>
      <c r="G641" s="2"/>
    </row>
    <row r="642" spans="5:7">
      <c r="E642" s="2"/>
      <c r="G642" s="2"/>
    </row>
    <row r="643" spans="5:7">
      <c r="E643" s="2"/>
      <c r="G643" s="2"/>
    </row>
    <row r="644" spans="5:7">
      <c r="E644" s="2"/>
      <c r="G644" s="2"/>
    </row>
    <row r="645" spans="5:7">
      <c r="E645" s="2"/>
      <c r="G645" s="2"/>
    </row>
    <row r="646" spans="5:7">
      <c r="E646" s="2"/>
      <c r="G646" s="2"/>
    </row>
    <row r="647" spans="5:7">
      <c r="E647" s="2"/>
      <c r="G647" s="2"/>
    </row>
    <row r="648" spans="5:7">
      <c r="E648" s="2"/>
      <c r="G648" s="2"/>
    </row>
    <row r="649" spans="5:7">
      <c r="E649" s="2"/>
      <c r="G649" s="2"/>
    </row>
    <row r="650" spans="5:7">
      <c r="E650" s="2"/>
      <c r="G650" s="2"/>
    </row>
    <row r="651" spans="5:7">
      <c r="E651" s="2"/>
      <c r="G651" s="2"/>
    </row>
    <row r="652" spans="5:7">
      <c r="E652" s="2"/>
      <c r="G652" s="2"/>
    </row>
    <row r="653" spans="5:7">
      <c r="E653" s="2"/>
      <c r="G653" s="2"/>
    </row>
    <row r="654" spans="5:7">
      <c r="E654" s="2"/>
      <c r="G654" s="2"/>
    </row>
    <row r="655" spans="5:7">
      <c r="E655" s="2"/>
      <c r="G655" s="2"/>
    </row>
    <row r="656" spans="5:7">
      <c r="E656" s="2"/>
      <c r="G656" s="2"/>
    </row>
    <row r="657" spans="5:7">
      <c r="E657" s="2"/>
      <c r="G657" s="2"/>
    </row>
    <row r="658" spans="5:7">
      <c r="E658" s="2"/>
      <c r="G658" s="2"/>
    </row>
    <row r="659" spans="5:7">
      <c r="E659" s="2"/>
      <c r="G659" s="2"/>
    </row>
    <row r="660" spans="5:7">
      <c r="E660" s="2"/>
      <c r="G660" s="2"/>
    </row>
    <row r="661" spans="5:7">
      <c r="E661" s="2"/>
      <c r="G661" s="2"/>
    </row>
    <row r="662" spans="5:7">
      <c r="E662" s="2"/>
      <c r="G662" s="2"/>
    </row>
    <row r="663" spans="5:7">
      <c r="E663" s="2"/>
      <c r="G663" s="2"/>
    </row>
    <row r="664" spans="5:7">
      <c r="E664" s="2"/>
      <c r="G664" s="2"/>
    </row>
    <row r="665" spans="5:7">
      <c r="E665" s="2"/>
      <c r="G665" s="2"/>
    </row>
    <row r="666" spans="5:7">
      <c r="E666" s="2"/>
      <c r="G666" s="2"/>
    </row>
    <row r="667" spans="5:7">
      <c r="E667" s="2"/>
      <c r="G667" s="2"/>
    </row>
    <row r="668" spans="5:7">
      <c r="E668" s="2"/>
      <c r="G668" s="2"/>
    </row>
    <row r="669" spans="5:7">
      <c r="E669" s="2"/>
      <c r="G669" s="2"/>
    </row>
    <row r="670" spans="5:7">
      <c r="E670" s="2"/>
      <c r="G670" s="2"/>
    </row>
    <row r="671" spans="5:7">
      <c r="E671" s="2"/>
      <c r="G671" s="2"/>
    </row>
    <row r="672" spans="5:7">
      <c r="E672" s="2"/>
      <c r="G672" s="2"/>
    </row>
    <row r="673" spans="5:7">
      <c r="E673" s="2"/>
      <c r="G673" s="2"/>
    </row>
    <row r="674" spans="5:7">
      <c r="E674" s="2"/>
      <c r="G674" s="2"/>
    </row>
    <row r="675" spans="5:7">
      <c r="E675" s="2"/>
      <c r="G675" s="2"/>
    </row>
    <row r="676" spans="5:7">
      <c r="E676" s="2"/>
      <c r="G676" s="2"/>
    </row>
    <row r="677" spans="5:7">
      <c r="E677" s="2"/>
      <c r="G677" s="2"/>
    </row>
    <row r="678" spans="5:7">
      <c r="E678" s="2"/>
      <c r="G678" s="2"/>
    </row>
    <row r="679" spans="5:7">
      <c r="E679" s="2"/>
      <c r="G679" s="2"/>
    </row>
    <row r="680" spans="5:7">
      <c r="E680" s="2"/>
      <c r="G680" s="2"/>
    </row>
    <row r="681" spans="5:7">
      <c r="E681" s="2"/>
      <c r="G681" s="2"/>
    </row>
    <row r="682" spans="5:7">
      <c r="E682" s="2"/>
      <c r="G682" s="2"/>
    </row>
    <row r="683" spans="5:7">
      <c r="E683" s="2"/>
      <c r="G683" s="2"/>
    </row>
    <row r="684" spans="5:7">
      <c r="E684" s="2"/>
      <c r="G684" s="2"/>
    </row>
    <row r="685" spans="5:7">
      <c r="E685" s="2"/>
      <c r="G685" s="2"/>
    </row>
    <row r="686" spans="5:7">
      <c r="E686" s="2"/>
      <c r="G686" s="2"/>
    </row>
    <row r="687" spans="5:7">
      <c r="E687" s="2"/>
      <c r="G687" s="2"/>
    </row>
    <row r="688" spans="5:7">
      <c r="E688" s="2"/>
      <c r="G688" s="2"/>
    </row>
    <row r="689" spans="5:7">
      <c r="E689" s="2"/>
      <c r="G689" s="2"/>
    </row>
    <row r="690" spans="5:7">
      <c r="E690" s="2"/>
      <c r="G690" s="2"/>
    </row>
    <row r="691" spans="5:7">
      <c r="E691" s="2"/>
      <c r="G691" s="2"/>
    </row>
    <row r="692" spans="5:7">
      <c r="E692" s="2"/>
      <c r="G692" s="2"/>
    </row>
    <row r="693" spans="5:7">
      <c r="E693" s="2"/>
      <c r="G693" s="2"/>
    </row>
    <row r="694" spans="5:7">
      <c r="E694" s="2"/>
      <c r="G694" s="2"/>
    </row>
    <row r="695" spans="5:7">
      <c r="E695" s="2"/>
      <c r="G695" s="2"/>
    </row>
    <row r="696" spans="5:7">
      <c r="E696" s="2"/>
      <c r="G696" s="2"/>
    </row>
    <row r="697" spans="5:7">
      <c r="E697" s="2"/>
      <c r="G697" s="2"/>
    </row>
    <row r="698" spans="5:7">
      <c r="E698" s="2"/>
      <c r="G698" s="2"/>
    </row>
    <row r="699" spans="5:7">
      <c r="E699" s="2"/>
      <c r="G699" s="2"/>
    </row>
    <row r="700" spans="5:7">
      <c r="E700" s="2"/>
      <c r="G700" s="2"/>
    </row>
    <row r="701" spans="5:7">
      <c r="E701" s="2"/>
      <c r="G701" s="2"/>
    </row>
    <row r="702" spans="5:7">
      <c r="E702" s="2"/>
      <c r="G702" s="2"/>
    </row>
    <row r="703" spans="5:7">
      <c r="E703" s="2"/>
      <c r="G703" s="2"/>
    </row>
    <row r="704" spans="5:7">
      <c r="E704" s="2"/>
      <c r="G704" s="2"/>
    </row>
    <row r="705" spans="5:7">
      <c r="E705" s="2"/>
      <c r="G705" s="2"/>
    </row>
    <row r="706" spans="5:7">
      <c r="E706" s="2"/>
      <c r="G706" s="2"/>
    </row>
    <row r="707" spans="5:7">
      <c r="E707" s="2"/>
      <c r="G707" s="2"/>
    </row>
    <row r="708" spans="5:7">
      <c r="E708" s="2"/>
      <c r="G708" s="2"/>
    </row>
    <row r="709" spans="5:7">
      <c r="E709" s="2"/>
      <c r="G709" s="2"/>
    </row>
    <row r="710" spans="5:7">
      <c r="E710" s="2"/>
      <c r="G710" s="2"/>
    </row>
    <row r="711" spans="5:7">
      <c r="E711" s="2"/>
      <c r="G711" s="2"/>
    </row>
    <row r="712" spans="5:7">
      <c r="E712" s="2"/>
      <c r="G712" s="2"/>
    </row>
    <row r="713" spans="5:7">
      <c r="E713" s="2"/>
      <c r="G713" s="2"/>
    </row>
    <row r="714" spans="5:7">
      <c r="E714" s="2"/>
      <c r="G714" s="2"/>
    </row>
    <row r="715" spans="5:7">
      <c r="E715" s="2"/>
      <c r="G715" s="2"/>
    </row>
    <row r="716" spans="5:7">
      <c r="E716" s="2"/>
      <c r="G716" s="2"/>
    </row>
    <row r="717" spans="5:7">
      <c r="E717" s="2"/>
      <c r="G717" s="2"/>
    </row>
    <row r="718" spans="5:7">
      <c r="E718" s="2"/>
      <c r="G718" s="2"/>
    </row>
    <row r="719" spans="5:7">
      <c r="E719" s="2"/>
      <c r="G719" s="2"/>
    </row>
    <row r="720" spans="5:7">
      <c r="E720" s="2"/>
      <c r="G720" s="2"/>
    </row>
    <row r="721" spans="5:7">
      <c r="E721" s="2"/>
      <c r="G721" s="2"/>
    </row>
    <row r="722" spans="5:7">
      <c r="E722" s="2"/>
      <c r="G722" s="2"/>
    </row>
    <row r="723" spans="5:7">
      <c r="E723" s="2"/>
      <c r="G723" s="2"/>
    </row>
    <row r="724" spans="5:7">
      <c r="E724" s="2"/>
      <c r="G724" s="2"/>
    </row>
    <row r="725" spans="5:7">
      <c r="E725" s="2"/>
      <c r="G725" s="2"/>
    </row>
    <row r="726" spans="5:7">
      <c r="E726" s="2"/>
      <c r="G726" s="2"/>
    </row>
    <row r="727" spans="5:7">
      <c r="E727" s="2"/>
      <c r="G727" s="2"/>
    </row>
    <row r="728" spans="5:7">
      <c r="E728" s="2"/>
      <c r="G728" s="2"/>
    </row>
    <row r="729" spans="5:7">
      <c r="E729" s="2"/>
      <c r="G729" s="2"/>
    </row>
    <row r="730" spans="5:7">
      <c r="E730" s="2"/>
      <c r="G730" s="2"/>
    </row>
    <row r="731" spans="5:7">
      <c r="E731" s="2"/>
      <c r="G731" s="2"/>
    </row>
    <row r="732" spans="5:7">
      <c r="E732" s="2"/>
      <c r="G732" s="2"/>
    </row>
    <row r="733" spans="5:7">
      <c r="E733" s="2"/>
      <c r="G733" s="2"/>
    </row>
    <row r="734" spans="5:7">
      <c r="E734" s="2"/>
      <c r="G734" s="2"/>
    </row>
    <row r="735" spans="5:7">
      <c r="E735" s="2"/>
      <c r="G735" s="2"/>
    </row>
    <row r="736" spans="5:7">
      <c r="E736" s="2"/>
      <c r="G736" s="2"/>
    </row>
    <row r="737" spans="5:7">
      <c r="E737" s="2"/>
      <c r="G737" s="2"/>
    </row>
    <row r="738" spans="5:7">
      <c r="E738" s="2"/>
      <c r="G738" s="2"/>
    </row>
    <row r="739" spans="5:7">
      <c r="E739" s="2"/>
      <c r="G739" s="2"/>
    </row>
    <row r="740" spans="5:7">
      <c r="E740" s="2"/>
      <c r="G740" s="2"/>
    </row>
    <row r="741" spans="5:7">
      <c r="E741" s="2"/>
      <c r="G741" s="2"/>
    </row>
    <row r="742" spans="5:7">
      <c r="E742" s="2"/>
      <c r="G742" s="2"/>
    </row>
    <row r="743" spans="5:7">
      <c r="E743" s="2"/>
      <c r="G743" s="2"/>
    </row>
    <row r="744" spans="5:7">
      <c r="E744" s="2"/>
      <c r="G744" s="2"/>
    </row>
    <row r="745" spans="5:7">
      <c r="E745" s="2"/>
      <c r="G745" s="2"/>
    </row>
    <row r="746" spans="5:7">
      <c r="E746" s="2"/>
      <c r="G746" s="2"/>
    </row>
    <row r="747" spans="5:7">
      <c r="E747" s="2"/>
      <c r="G747" s="2"/>
    </row>
    <row r="748" spans="5:7">
      <c r="E748" s="2"/>
      <c r="G748" s="2"/>
    </row>
    <row r="749" spans="5:7">
      <c r="E749" s="2"/>
      <c r="G749" s="2"/>
    </row>
    <row r="750" spans="5:7">
      <c r="E750" s="2"/>
      <c r="G750" s="2"/>
    </row>
    <row r="751" spans="5:7">
      <c r="E751" s="2"/>
      <c r="G751" s="2"/>
    </row>
    <row r="752" spans="5:7">
      <c r="E752" s="2"/>
      <c r="G752" s="2"/>
    </row>
    <row r="753" spans="5:7">
      <c r="E753" s="2"/>
      <c r="G753" s="2"/>
    </row>
    <row r="754" spans="5:7">
      <c r="E754" s="2"/>
      <c r="G754" s="2"/>
    </row>
    <row r="755" spans="5:7">
      <c r="E755" s="2"/>
      <c r="G755" s="2"/>
    </row>
    <row r="756" spans="5:7">
      <c r="E756" s="2"/>
      <c r="G756" s="2"/>
    </row>
    <row r="757" spans="5:7">
      <c r="E757" s="2"/>
      <c r="G757" s="2"/>
    </row>
    <row r="758" spans="5:7">
      <c r="E758" s="2"/>
      <c r="G758" s="2"/>
    </row>
    <row r="759" spans="5:7">
      <c r="E759" s="2"/>
      <c r="G759" s="2"/>
    </row>
    <row r="760" spans="5:7">
      <c r="E760" s="2"/>
      <c r="G760" s="2"/>
    </row>
    <row r="761" spans="5:7">
      <c r="E761" s="2"/>
      <c r="G761" s="2"/>
    </row>
    <row r="762" spans="5:7">
      <c r="E762" s="2"/>
      <c r="G762" s="2"/>
    </row>
    <row r="763" spans="5:7">
      <c r="E763" s="2"/>
      <c r="G763" s="2"/>
    </row>
    <row r="764" spans="5:7">
      <c r="E764" s="2"/>
      <c r="G764" s="2"/>
    </row>
    <row r="765" spans="5:7">
      <c r="E765" s="2"/>
      <c r="G765" s="2"/>
    </row>
    <row r="766" spans="5:7">
      <c r="E766" s="2"/>
      <c r="G766" s="2"/>
    </row>
    <row r="767" spans="5:7">
      <c r="E767" s="2"/>
      <c r="G767" s="2"/>
    </row>
    <row r="768" spans="5:7">
      <c r="E768" s="2"/>
      <c r="G768" s="2"/>
    </row>
    <row r="769" spans="5:7">
      <c r="E769" s="2"/>
      <c r="G769" s="2"/>
    </row>
    <row r="770" spans="5:7">
      <c r="E770" s="2"/>
      <c r="G770" s="2"/>
    </row>
    <row r="771" spans="5:7">
      <c r="E771" s="2"/>
      <c r="G771" s="2"/>
    </row>
    <row r="772" spans="5:7">
      <c r="E772" s="2"/>
      <c r="G772" s="2"/>
    </row>
    <row r="773" spans="5:7">
      <c r="E773" s="2"/>
      <c r="G773" s="2"/>
    </row>
    <row r="774" spans="5:7">
      <c r="E774" s="2"/>
      <c r="G774" s="2"/>
    </row>
    <row r="775" spans="5:7">
      <c r="E775" s="2"/>
      <c r="G775" s="2"/>
    </row>
    <row r="776" spans="5:7">
      <c r="E776" s="2"/>
      <c r="G776" s="2"/>
    </row>
    <row r="777" spans="5:7">
      <c r="E777" s="2"/>
      <c r="G777" s="2"/>
    </row>
    <row r="778" spans="5:7">
      <c r="E778" s="2"/>
      <c r="G778" s="2"/>
    </row>
    <row r="779" spans="5:7">
      <c r="E779" s="2"/>
      <c r="G779" s="2"/>
    </row>
    <row r="780" spans="5:7">
      <c r="E780" s="2"/>
      <c r="G780" s="2"/>
    </row>
    <row r="781" spans="5:7">
      <c r="E781" s="2"/>
      <c r="G781" s="2"/>
    </row>
    <row r="782" spans="5:7">
      <c r="E782" s="2"/>
      <c r="G782" s="2"/>
    </row>
    <row r="783" spans="5:7">
      <c r="E783" s="2"/>
      <c r="G783" s="2"/>
    </row>
    <row r="784" spans="5:7">
      <c r="E784" s="2"/>
      <c r="G784" s="2"/>
    </row>
    <row r="785" spans="5:7">
      <c r="E785" s="2"/>
      <c r="G785" s="2"/>
    </row>
    <row r="786" spans="5:7">
      <c r="E786" s="2"/>
      <c r="G786" s="2"/>
    </row>
    <row r="787" spans="5:7">
      <c r="E787" s="2"/>
      <c r="G787" s="2"/>
    </row>
    <row r="788" spans="5:7">
      <c r="E788" s="2"/>
      <c r="G788" s="2"/>
    </row>
    <row r="789" spans="5:7">
      <c r="E789" s="2"/>
      <c r="G789" s="2"/>
    </row>
    <row r="790" spans="5:7">
      <c r="E790" s="2"/>
      <c r="G790" s="2"/>
    </row>
    <row r="791" spans="5:7">
      <c r="E791" s="2"/>
      <c r="G791" s="2"/>
    </row>
    <row r="792" spans="5:7">
      <c r="E792" s="2"/>
      <c r="G792" s="2"/>
    </row>
    <row r="793" spans="5:7">
      <c r="E793" s="2"/>
      <c r="G793" s="2"/>
    </row>
    <row r="794" spans="5:7">
      <c r="E794" s="2"/>
      <c r="G794" s="2"/>
    </row>
    <row r="795" spans="5:7">
      <c r="E795" s="2"/>
      <c r="G795" s="2"/>
    </row>
    <row r="796" spans="5:7">
      <c r="E796" s="2"/>
      <c r="G796" s="2"/>
    </row>
    <row r="797" spans="5:7">
      <c r="E797" s="2"/>
      <c r="G797" s="2"/>
    </row>
    <row r="798" spans="5:7">
      <c r="E798" s="2"/>
      <c r="G798" s="2"/>
    </row>
    <row r="799" spans="5:7">
      <c r="E799" s="2"/>
      <c r="G799" s="2"/>
    </row>
    <row r="800" spans="5:7">
      <c r="E800" s="2"/>
      <c r="G800" s="2"/>
    </row>
    <row r="801" spans="5:7">
      <c r="E801" s="2"/>
      <c r="G801" s="2"/>
    </row>
    <row r="802" spans="5:7">
      <c r="E802" s="2"/>
      <c r="G802" s="2"/>
    </row>
    <row r="803" spans="5:7">
      <c r="E803" s="2"/>
      <c r="G803" s="2"/>
    </row>
    <row r="804" spans="5:7">
      <c r="E804" s="2"/>
      <c r="G804" s="2"/>
    </row>
    <row r="805" spans="5:7">
      <c r="E805" s="2"/>
      <c r="G805" s="2"/>
    </row>
    <row r="806" spans="5:7">
      <c r="E806" s="2"/>
      <c r="G806" s="2"/>
    </row>
    <row r="807" spans="5:7">
      <c r="E807" s="2"/>
      <c r="G807" s="2"/>
    </row>
    <row r="808" spans="5:7">
      <c r="E808" s="2"/>
      <c r="G808" s="2"/>
    </row>
    <row r="809" spans="5:7">
      <c r="E809" s="2"/>
      <c r="G809" s="2"/>
    </row>
    <row r="810" spans="5:7">
      <c r="E810" s="2"/>
      <c r="G810" s="2"/>
    </row>
    <row r="811" spans="5:7">
      <c r="E811" s="2"/>
      <c r="G811" s="2"/>
    </row>
    <row r="812" spans="5:7">
      <c r="E812" s="2"/>
      <c r="G812" s="2"/>
    </row>
    <row r="813" spans="5:7">
      <c r="E813" s="2"/>
      <c r="G813" s="2"/>
    </row>
    <row r="814" spans="5:7">
      <c r="E814" s="2"/>
      <c r="G814" s="2"/>
    </row>
    <row r="815" spans="5:7">
      <c r="E815" s="2"/>
      <c r="G815" s="2"/>
    </row>
    <row r="816" spans="5:7">
      <c r="E816" s="2"/>
      <c r="G816" s="2"/>
    </row>
    <row r="817" spans="5:7">
      <c r="E817" s="2"/>
      <c r="G817" s="2"/>
    </row>
    <row r="818" spans="5:7">
      <c r="E818" s="2"/>
      <c r="G818" s="2"/>
    </row>
    <row r="819" spans="5:7">
      <c r="E819" s="2"/>
      <c r="G819" s="2"/>
    </row>
    <row r="820" spans="5:7">
      <c r="E820" s="2"/>
      <c r="G820" s="2"/>
    </row>
    <row r="821" spans="5:7">
      <c r="E821" s="2"/>
      <c r="G821" s="2"/>
    </row>
    <row r="822" spans="5:7">
      <c r="E822" s="2"/>
      <c r="G822" s="2"/>
    </row>
    <row r="823" spans="5:7">
      <c r="E823" s="2"/>
      <c r="G823" s="2"/>
    </row>
    <row r="824" spans="5:7">
      <c r="E824" s="2"/>
      <c r="G824" s="2"/>
    </row>
    <row r="825" spans="5:7">
      <c r="E825" s="2"/>
      <c r="G825" s="2"/>
    </row>
    <row r="826" spans="5:7">
      <c r="E826" s="2"/>
      <c r="G826" s="2"/>
    </row>
    <row r="827" spans="5:7">
      <c r="E827" s="2"/>
      <c r="G827" s="2"/>
    </row>
    <row r="828" spans="5:7">
      <c r="E828" s="2"/>
      <c r="G828" s="2"/>
    </row>
    <row r="829" spans="5:7">
      <c r="E829" s="2"/>
      <c r="G829" s="2"/>
    </row>
    <row r="830" spans="5:7">
      <c r="E830" s="2"/>
      <c r="G830" s="2"/>
    </row>
    <row r="831" spans="5:7">
      <c r="E831" s="2"/>
      <c r="G831" s="2"/>
    </row>
    <row r="832" spans="5:7">
      <c r="E832" s="2"/>
      <c r="G832" s="2"/>
    </row>
    <row r="833" spans="5:7">
      <c r="E833" s="2"/>
      <c r="G833" s="2"/>
    </row>
    <row r="834" spans="5:7">
      <c r="E834" s="2"/>
      <c r="G834" s="2"/>
    </row>
    <row r="835" spans="5:7">
      <c r="E835" s="2"/>
      <c r="G835" s="2"/>
    </row>
    <row r="836" spans="5:7">
      <c r="E836" s="2"/>
      <c r="G836" s="2"/>
    </row>
    <row r="837" spans="5:7">
      <c r="E837" s="2"/>
      <c r="G837" s="2"/>
    </row>
    <row r="838" spans="5:7">
      <c r="E838" s="2"/>
      <c r="G838" s="2"/>
    </row>
    <row r="839" spans="5:7">
      <c r="E839" s="2"/>
      <c r="G839" s="2"/>
    </row>
    <row r="840" spans="5:7">
      <c r="E840" s="2"/>
      <c r="G840" s="2"/>
    </row>
    <row r="841" spans="5:7">
      <c r="E841" s="2"/>
      <c r="G841" s="2"/>
    </row>
    <row r="842" spans="5:7">
      <c r="E842" s="2"/>
      <c r="G842" s="2"/>
    </row>
    <row r="843" spans="5:7">
      <c r="E843" s="2"/>
      <c r="G843" s="2"/>
    </row>
    <row r="844" spans="5:7">
      <c r="E844" s="2"/>
      <c r="G844" s="2"/>
    </row>
    <row r="845" spans="5:7">
      <c r="E845" s="2"/>
      <c r="G845" s="2"/>
    </row>
    <row r="846" spans="5:7">
      <c r="E846" s="2"/>
      <c r="G846" s="2"/>
    </row>
    <row r="847" spans="5:7">
      <c r="E847" s="2"/>
      <c r="G847" s="2"/>
    </row>
    <row r="848" spans="5:7">
      <c r="E848" s="2"/>
      <c r="G848" s="2"/>
    </row>
    <row r="849" spans="5:7">
      <c r="E849" s="2"/>
      <c r="G849" s="2"/>
    </row>
    <row r="850" spans="5:7">
      <c r="E850" s="2"/>
      <c r="G850" s="2"/>
    </row>
    <row r="851" spans="5:7">
      <c r="E851" s="2"/>
      <c r="G851" s="2"/>
    </row>
    <row r="852" spans="5:7">
      <c r="E852" s="2"/>
      <c r="G852" s="2"/>
    </row>
    <row r="853" spans="5:7">
      <c r="E853" s="2"/>
      <c r="G853" s="2"/>
    </row>
    <row r="854" spans="5:7">
      <c r="E854" s="2"/>
      <c r="G854" s="2"/>
    </row>
    <row r="855" spans="5:7">
      <c r="E855" s="2"/>
      <c r="G855" s="2"/>
    </row>
    <row r="856" spans="5:7">
      <c r="E856" s="2"/>
      <c r="G856" s="2"/>
    </row>
    <row r="857" spans="5:7">
      <c r="E857" s="2"/>
      <c r="G857" s="2"/>
    </row>
    <row r="858" spans="5:7">
      <c r="E858" s="2"/>
      <c r="G858" s="2"/>
    </row>
    <row r="859" spans="5:7">
      <c r="E859" s="2"/>
      <c r="G859" s="2"/>
    </row>
    <row r="860" spans="5:7">
      <c r="E860" s="2"/>
      <c r="G860" s="2"/>
    </row>
    <row r="861" spans="5:7">
      <c r="E861" s="2"/>
      <c r="G861" s="2"/>
    </row>
    <row r="862" spans="5:7">
      <c r="E862" s="2"/>
      <c r="G862" s="2"/>
    </row>
    <row r="863" spans="5:7">
      <c r="E863" s="2"/>
      <c r="G863" s="2"/>
    </row>
    <row r="864" spans="5:7">
      <c r="E864" s="2"/>
      <c r="G864" s="2"/>
    </row>
    <row r="865" spans="5:7">
      <c r="E865" s="2"/>
      <c r="G865" s="2"/>
    </row>
    <row r="866" spans="5:7">
      <c r="E866" s="2"/>
      <c r="G866" s="2"/>
    </row>
    <row r="867" spans="5:7">
      <c r="E867" s="2"/>
      <c r="G867" s="2"/>
    </row>
    <row r="868" spans="5:7">
      <c r="E868" s="2"/>
      <c r="G868" s="2"/>
    </row>
    <row r="869" spans="5:7">
      <c r="E869" s="2"/>
      <c r="G869" s="2"/>
    </row>
    <row r="870" spans="5:7">
      <c r="E870" s="2"/>
      <c r="G870" s="2"/>
    </row>
    <row r="871" spans="5:7">
      <c r="E871" s="2"/>
      <c r="G871" s="2"/>
    </row>
    <row r="872" spans="5:7">
      <c r="E872" s="2"/>
      <c r="G872" s="2"/>
    </row>
    <row r="873" spans="5:7">
      <c r="E873" s="2"/>
      <c r="G873" s="2"/>
    </row>
    <row r="874" spans="5:7">
      <c r="E874" s="2"/>
      <c r="G874" s="2"/>
    </row>
    <row r="875" spans="5:7">
      <c r="E875" s="2"/>
      <c r="G875" s="2"/>
    </row>
    <row r="876" spans="5:7">
      <c r="E876" s="2"/>
      <c r="G876" s="2"/>
    </row>
    <row r="877" spans="5:7">
      <c r="E877" s="2"/>
      <c r="G877" s="2"/>
    </row>
    <row r="878" spans="5:7">
      <c r="E878" s="2"/>
      <c r="G878" s="2"/>
    </row>
    <row r="879" spans="5:7">
      <c r="E879" s="2"/>
      <c r="G879" s="2"/>
    </row>
    <row r="880" spans="5:7">
      <c r="E880" s="2"/>
      <c r="G880" s="2"/>
    </row>
    <row r="881" spans="5:7">
      <c r="E881" s="2"/>
      <c r="G881" s="2"/>
    </row>
    <row r="882" spans="5:7">
      <c r="E882" s="2"/>
      <c r="G882" s="2"/>
    </row>
    <row r="883" spans="5:7">
      <c r="E883" s="2"/>
      <c r="G883" s="2"/>
    </row>
    <row r="884" spans="5:7">
      <c r="E884" s="2"/>
      <c r="G884" s="2"/>
    </row>
    <row r="885" spans="5:7">
      <c r="E885" s="2"/>
      <c r="G885" s="2"/>
    </row>
    <row r="886" spans="5:7">
      <c r="E886" s="2"/>
      <c r="G886" s="2"/>
    </row>
    <row r="887" spans="5:7">
      <c r="E887" s="2"/>
      <c r="G887" s="2"/>
    </row>
    <row r="888" spans="5:7">
      <c r="E888" s="2"/>
      <c r="G888" s="2"/>
    </row>
    <row r="889" spans="5:7">
      <c r="E889" s="2"/>
      <c r="G889" s="2"/>
    </row>
    <row r="890" spans="5:7">
      <c r="E890" s="2"/>
      <c r="G890" s="2"/>
    </row>
    <row r="891" spans="5:7">
      <c r="E891" s="2"/>
      <c r="G891" s="2"/>
    </row>
    <row r="892" spans="5:7">
      <c r="E892" s="2"/>
      <c r="G892" s="2"/>
    </row>
    <row r="893" spans="5:7">
      <c r="E893" s="2"/>
      <c r="G893" s="2"/>
    </row>
    <row r="894" spans="5:7">
      <c r="E894" s="2"/>
      <c r="G894" s="2"/>
    </row>
    <row r="895" spans="5:7">
      <c r="E895" s="2"/>
      <c r="G895" s="2"/>
    </row>
    <row r="896" spans="5:7">
      <c r="E896" s="2"/>
      <c r="G896" s="2"/>
    </row>
    <row r="897" spans="5:7">
      <c r="E897" s="2"/>
      <c r="G897" s="2"/>
    </row>
    <row r="898" spans="5:7">
      <c r="E898" s="2"/>
      <c r="G898" s="2"/>
    </row>
    <row r="899" spans="5:7">
      <c r="E899" s="2"/>
      <c r="G899" s="2"/>
    </row>
    <row r="900" spans="5:7">
      <c r="E900" s="2"/>
      <c r="G900" s="2"/>
    </row>
    <row r="901" spans="5:7">
      <c r="E901" s="2"/>
      <c r="G901" s="2"/>
    </row>
    <row r="902" spans="5:7">
      <c r="E902" s="2"/>
      <c r="G902" s="2"/>
    </row>
    <row r="903" spans="5:7">
      <c r="E903" s="2"/>
      <c r="G903" s="2"/>
    </row>
    <row r="904" spans="5:7">
      <c r="E904" s="2"/>
      <c r="G904" s="2"/>
    </row>
    <row r="905" spans="5:7">
      <c r="E905" s="2"/>
      <c r="G905" s="2"/>
    </row>
    <row r="906" spans="5:7">
      <c r="E906" s="2"/>
      <c r="G906" s="2"/>
    </row>
    <row r="907" spans="5:7">
      <c r="E907" s="2"/>
      <c r="G907" s="2"/>
    </row>
    <row r="908" spans="5:7">
      <c r="E908" s="2"/>
      <c r="G908" s="2"/>
    </row>
    <row r="909" spans="5:7">
      <c r="E909" s="2"/>
      <c r="G909" s="2"/>
    </row>
    <row r="910" spans="5:7">
      <c r="E910" s="2"/>
      <c r="G910" s="2"/>
    </row>
    <row r="911" spans="5:7">
      <c r="E911" s="2"/>
      <c r="G911" s="2"/>
    </row>
    <row r="912" spans="5:7">
      <c r="E912" s="2"/>
      <c r="G912" s="2"/>
    </row>
    <row r="913" spans="5:7">
      <c r="E913" s="2"/>
      <c r="G913" s="2"/>
    </row>
    <row r="914" spans="5:7">
      <c r="E914" s="2"/>
      <c r="G914" s="2"/>
    </row>
    <row r="915" spans="5:7">
      <c r="E915" s="2"/>
      <c r="G915" s="2"/>
    </row>
    <row r="916" spans="5:7">
      <c r="E916" s="2"/>
      <c r="G916" s="2"/>
    </row>
    <row r="917" spans="5:7">
      <c r="E917" s="2"/>
      <c r="G917" s="2"/>
    </row>
    <row r="918" spans="5:7">
      <c r="E918" s="2"/>
      <c r="G918" s="2"/>
    </row>
    <row r="919" spans="5:7">
      <c r="E919" s="2"/>
      <c r="G919" s="2"/>
    </row>
    <row r="920" spans="5:7">
      <c r="E920" s="2"/>
      <c r="G920" s="2"/>
    </row>
    <row r="921" spans="5:7">
      <c r="E921" s="2"/>
      <c r="G921" s="2"/>
    </row>
    <row r="922" spans="5:7">
      <c r="E922" s="2"/>
      <c r="G922" s="2"/>
    </row>
    <row r="923" spans="5:7">
      <c r="E923" s="2"/>
      <c r="G923" s="2"/>
    </row>
    <row r="924" spans="5:7">
      <c r="E924" s="2"/>
      <c r="G924" s="2"/>
    </row>
    <row r="925" spans="5:7">
      <c r="E925" s="2"/>
      <c r="G925" s="2"/>
    </row>
    <row r="926" spans="5:7">
      <c r="E926" s="2"/>
      <c r="G926" s="2"/>
    </row>
    <row r="927" spans="5:7">
      <c r="E927" s="2"/>
      <c r="G927" s="2"/>
    </row>
    <row r="928" spans="5:7">
      <c r="E928" s="2"/>
      <c r="G928" s="2"/>
    </row>
    <row r="929" spans="5:7">
      <c r="E929" s="2"/>
      <c r="G929" s="2"/>
    </row>
    <row r="930" spans="5:7">
      <c r="E930" s="2"/>
      <c r="G930" s="2"/>
    </row>
    <row r="931" spans="5:7">
      <c r="E931" s="2"/>
      <c r="G931" s="2"/>
    </row>
    <row r="932" spans="5:7">
      <c r="E932" s="2"/>
      <c r="G932" s="2"/>
    </row>
    <row r="933" spans="5:7">
      <c r="E933" s="2"/>
      <c r="G933" s="2"/>
    </row>
    <row r="934" spans="5:7">
      <c r="E934" s="2"/>
      <c r="G934" s="2"/>
    </row>
    <row r="935" spans="5:7">
      <c r="E935" s="2"/>
      <c r="G935" s="2"/>
    </row>
    <row r="936" spans="5:7">
      <c r="E936" s="2"/>
      <c r="G936" s="2"/>
    </row>
    <row r="937" spans="5:7">
      <c r="E937" s="2"/>
      <c r="G937" s="2"/>
    </row>
    <row r="938" spans="5:7">
      <c r="E938" s="2"/>
      <c r="G938" s="2"/>
    </row>
    <row r="939" spans="5:7">
      <c r="E939" s="2"/>
      <c r="G939" s="2"/>
    </row>
    <row r="940" spans="5:7">
      <c r="E940" s="2"/>
      <c r="G940" s="2"/>
    </row>
    <row r="941" spans="5:7">
      <c r="E941" s="2"/>
      <c r="G941" s="2"/>
    </row>
    <row r="942" spans="5:7">
      <c r="E942" s="2"/>
      <c r="G942" s="2"/>
    </row>
    <row r="943" spans="5:7">
      <c r="E943" s="2"/>
      <c r="G943" s="2"/>
    </row>
    <row r="944" spans="5:7">
      <c r="E944" s="2"/>
      <c r="G944" s="2"/>
    </row>
    <row r="945" spans="5:7">
      <c r="E945" s="2"/>
      <c r="G945" s="2"/>
    </row>
    <row r="946" spans="5:7">
      <c r="E946" s="2"/>
      <c r="G946" s="2"/>
    </row>
    <row r="947" spans="5:7">
      <c r="E947" s="2"/>
      <c r="G947" s="2"/>
    </row>
    <row r="948" spans="5:7">
      <c r="E948" s="2"/>
      <c r="G948" s="2"/>
    </row>
    <row r="949" spans="5:7">
      <c r="E949" s="2"/>
      <c r="G949" s="2"/>
    </row>
    <row r="950" spans="5:7">
      <c r="E950" s="2"/>
      <c r="G950" s="2"/>
    </row>
    <row r="951" spans="5:7">
      <c r="E951" s="2"/>
      <c r="G951" s="2"/>
    </row>
    <row r="952" spans="5:7">
      <c r="E952" s="2"/>
      <c r="G952" s="2"/>
    </row>
    <row r="953" spans="5:7">
      <c r="E953" s="2"/>
      <c r="G953" s="2"/>
    </row>
    <row r="954" spans="5:7">
      <c r="E954" s="2"/>
      <c r="G954" s="2"/>
    </row>
    <row r="955" spans="5:7">
      <c r="E955" s="2"/>
      <c r="G955" s="2"/>
    </row>
    <row r="956" spans="5:7">
      <c r="E956" s="2"/>
      <c r="G956" s="2"/>
    </row>
    <row r="957" spans="5:7">
      <c r="E957" s="2"/>
      <c r="G957" s="2"/>
    </row>
    <row r="958" spans="5:7">
      <c r="E958" s="2"/>
      <c r="G958" s="2"/>
    </row>
    <row r="959" spans="5:7">
      <c r="E959" s="2"/>
      <c r="G959" s="2"/>
    </row>
    <row r="960" spans="5:7">
      <c r="E960" s="2"/>
      <c r="G960" s="2"/>
    </row>
    <row r="961" spans="5:7">
      <c r="E961" s="2"/>
      <c r="G961" s="2"/>
    </row>
    <row r="962" spans="5:7">
      <c r="E962" s="2"/>
      <c r="G962" s="2"/>
    </row>
    <row r="963" spans="5:7">
      <c r="E963" s="2"/>
      <c r="G963" s="2"/>
    </row>
    <row r="964" spans="5:7">
      <c r="E964" s="2"/>
      <c r="G964" s="2"/>
    </row>
    <row r="965" spans="5:7">
      <c r="E965" s="2"/>
      <c r="G965" s="2"/>
    </row>
    <row r="966" spans="5:7">
      <c r="E966" s="2"/>
      <c r="G966" s="2"/>
    </row>
    <row r="967" spans="5:7">
      <c r="E967" s="2"/>
      <c r="G967" s="2"/>
    </row>
    <row r="968" spans="5:7">
      <c r="E968" s="2"/>
      <c r="G968" s="2"/>
    </row>
    <row r="969" spans="5:7">
      <c r="E969" s="2"/>
      <c r="G969" s="2"/>
    </row>
    <row r="970" spans="5:7">
      <c r="E970" s="2"/>
      <c r="G970" s="2"/>
    </row>
    <row r="971" spans="5:7">
      <c r="E971" s="2"/>
      <c r="G971" s="2"/>
    </row>
    <row r="972" spans="5:7">
      <c r="E972" s="2"/>
      <c r="G972" s="2"/>
    </row>
    <row r="973" spans="5:7">
      <c r="E973" s="2"/>
      <c r="G973" s="2"/>
    </row>
    <row r="974" spans="5:7">
      <c r="E974" s="2"/>
      <c r="G974" s="2"/>
    </row>
    <row r="975" spans="5:7">
      <c r="E975" s="2"/>
      <c r="G975" s="2"/>
    </row>
    <row r="976" spans="5:7">
      <c r="E976" s="2"/>
      <c r="G976" s="2"/>
    </row>
    <row r="977" spans="5:7">
      <c r="E977" s="2"/>
      <c r="G977" s="2"/>
    </row>
    <row r="978" spans="5:7">
      <c r="E978" s="2"/>
      <c r="G978" s="2"/>
    </row>
    <row r="979" spans="5:7">
      <c r="E979" s="2"/>
      <c r="G979" s="2"/>
    </row>
    <row r="980" spans="5:7">
      <c r="E980" s="2"/>
      <c r="G980" s="2"/>
    </row>
    <row r="981" spans="5:7">
      <c r="E981" s="2"/>
      <c r="G981" s="2"/>
    </row>
    <row r="982" spans="5:7">
      <c r="E982" s="2"/>
      <c r="G982" s="2"/>
    </row>
    <row r="983" spans="5:7">
      <c r="E983" s="2"/>
      <c r="G983" s="2"/>
    </row>
    <row r="984" spans="5:7">
      <c r="E984" s="2"/>
      <c r="G984" s="2"/>
    </row>
    <row r="985" spans="5:7">
      <c r="E985" s="2"/>
      <c r="G985" s="2"/>
    </row>
    <row r="986" spans="5:7">
      <c r="E986" s="2"/>
      <c r="G986" s="2"/>
    </row>
    <row r="987" spans="5:7">
      <c r="E987" s="2"/>
      <c r="G987" s="2"/>
    </row>
    <row r="988" spans="5:7">
      <c r="E988" s="2"/>
      <c r="G988" s="2"/>
    </row>
    <row r="989" spans="5:7">
      <c r="E989" s="2"/>
      <c r="G989" s="2"/>
    </row>
    <row r="990" spans="5:7">
      <c r="E990" s="2"/>
      <c r="G990" s="2"/>
    </row>
    <row r="991" spans="5:7">
      <c r="E991" s="2"/>
      <c r="G991" s="2"/>
    </row>
    <row r="992" spans="5:7">
      <c r="E992" s="2"/>
      <c r="G992" s="2"/>
    </row>
    <row r="993" spans="5:7">
      <c r="E993" s="2"/>
      <c r="G993" s="2"/>
    </row>
    <row r="994" spans="5:7">
      <c r="E994" s="2"/>
      <c r="G994" s="2"/>
    </row>
    <row r="995" spans="5:7">
      <c r="E995" s="2"/>
      <c r="G995" s="2"/>
    </row>
    <row r="996" spans="5:7">
      <c r="E996" s="2"/>
      <c r="G996" s="2"/>
    </row>
    <row r="997" spans="5:7">
      <c r="E997" s="2"/>
      <c r="G997" s="2"/>
    </row>
    <row r="998" spans="5:7">
      <c r="E998" s="2"/>
      <c r="G998" s="2"/>
    </row>
    <row r="999" spans="5:7">
      <c r="E999" s="2"/>
      <c r="G999" s="2"/>
    </row>
    <row r="1000" spans="5:7">
      <c r="E1000" s="2"/>
      <c r="G1000" s="2"/>
    </row>
    <row r="1001" spans="5:7">
      <c r="E1001" s="2"/>
      <c r="G1001" s="2"/>
    </row>
    <row r="1002" spans="5:7">
      <c r="E1002" s="2"/>
      <c r="G1002" s="2"/>
    </row>
    <row r="1003" spans="5:7">
      <c r="E1003" s="2"/>
      <c r="G1003" s="2"/>
    </row>
    <row r="1004" spans="5:7">
      <c r="E1004" s="2"/>
      <c r="G1004" s="2"/>
    </row>
    <row r="1005" spans="5:7">
      <c r="E1005" s="2"/>
      <c r="G1005" s="2"/>
    </row>
    <row r="1006" spans="5:7">
      <c r="E1006" s="2"/>
      <c r="G1006" s="2"/>
    </row>
    <row r="1007" spans="5:7">
      <c r="E1007" s="2"/>
      <c r="G1007" s="2"/>
    </row>
    <row r="1008" spans="5:7">
      <c r="E1008" s="2"/>
      <c r="G1008" s="2"/>
    </row>
    <row r="1009" spans="5:7">
      <c r="E1009" s="2"/>
      <c r="G1009" s="2"/>
    </row>
    <row r="1010" spans="5:7">
      <c r="E1010" s="2"/>
      <c r="G1010" s="2"/>
    </row>
    <row r="1011" spans="5:7">
      <c r="E1011" s="2"/>
      <c r="G1011" s="2"/>
    </row>
    <row r="1012" spans="5:7">
      <c r="E1012" s="2"/>
      <c r="G1012" s="2"/>
    </row>
    <row r="1013" spans="5:7">
      <c r="E1013" s="2"/>
      <c r="G1013" s="2"/>
    </row>
    <row r="1014" spans="5:7">
      <c r="E1014" s="2"/>
      <c r="G1014" s="2"/>
    </row>
    <row r="1015" spans="5:7">
      <c r="E1015" s="2"/>
      <c r="G1015" s="2"/>
    </row>
    <row r="1016" spans="5:7">
      <c r="E1016" s="2"/>
      <c r="G1016" s="2"/>
    </row>
    <row r="1017" spans="5:7">
      <c r="E1017" s="2"/>
      <c r="G1017" s="2"/>
    </row>
    <row r="1018" spans="5:7">
      <c r="E1018" s="2"/>
      <c r="G1018" s="2"/>
    </row>
    <row r="1019" spans="5:7">
      <c r="E1019" s="2"/>
      <c r="G1019" s="2"/>
    </row>
    <row r="1020" spans="5:7">
      <c r="E1020" s="2"/>
      <c r="G1020" s="2"/>
    </row>
    <row r="1021" spans="5:7">
      <c r="E1021" s="2"/>
      <c r="G1021" s="2"/>
    </row>
    <row r="1022" spans="5:7">
      <c r="E1022" s="2"/>
      <c r="G1022" s="2"/>
    </row>
    <row r="1023" spans="5:7">
      <c r="E1023" s="2"/>
      <c r="G1023" s="2"/>
    </row>
    <row r="1024" spans="5:7">
      <c r="E1024" s="2"/>
      <c r="G1024" s="2"/>
    </row>
    <row r="1025" spans="5:7">
      <c r="E1025" s="2"/>
      <c r="G1025" s="2"/>
    </row>
    <row r="1026" spans="5:7">
      <c r="E1026" s="2"/>
      <c r="G1026" s="2"/>
    </row>
    <row r="1027" spans="5:7">
      <c r="E1027" s="2"/>
      <c r="G1027" s="2"/>
    </row>
    <row r="1028" spans="5:7">
      <c r="E1028" s="2"/>
      <c r="G1028" s="2"/>
    </row>
    <row r="1029" spans="5:7">
      <c r="E1029" s="2"/>
      <c r="G1029" s="2"/>
    </row>
    <row r="1030" spans="5:7">
      <c r="E1030" s="2"/>
      <c r="G1030" s="2"/>
    </row>
    <row r="1031" spans="5:7">
      <c r="E1031" s="2"/>
      <c r="G1031" s="2"/>
    </row>
    <row r="1032" spans="5:7">
      <c r="E1032" s="2"/>
      <c r="G1032" s="2"/>
    </row>
    <row r="1033" spans="5:7">
      <c r="E1033" s="2"/>
      <c r="G1033" s="2"/>
    </row>
    <row r="1034" spans="5:7">
      <c r="E1034" s="2"/>
      <c r="G1034" s="2"/>
    </row>
    <row r="1035" spans="5:7">
      <c r="E1035" s="2"/>
      <c r="G1035" s="2"/>
    </row>
    <row r="1036" spans="5:7">
      <c r="E1036" s="2"/>
      <c r="G1036" s="2"/>
    </row>
    <row r="1037" spans="5:7">
      <c r="E1037" s="2"/>
      <c r="G1037" s="2"/>
    </row>
    <row r="1038" spans="5:7">
      <c r="E1038" s="2"/>
      <c r="G1038" s="2"/>
    </row>
    <row r="1039" spans="5:7">
      <c r="E1039" s="2"/>
      <c r="G1039" s="2"/>
    </row>
    <row r="1040" spans="5:7">
      <c r="E1040" s="2"/>
      <c r="G1040" s="2"/>
    </row>
    <row r="1041" spans="5:7">
      <c r="E1041" s="2"/>
      <c r="G1041" s="2"/>
    </row>
    <row r="1042" spans="5:7">
      <c r="E1042" s="2"/>
      <c r="G1042" s="2"/>
    </row>
    <row r="1043" spans="5:7">
      <c r="E1043" s="2"/>
      <c r="G1043" s="2"/>
    </row>
    <row r="1044" spans="5:7">
      <c r="E1044" s="2"/>
      <c r="G1044" s="2"/>
    </row>
    <row r="1045" spans="5:7">
      <c r="E1045" s="2"/>
      <c r="G1045" s="2"/>
    </row>
    <row r="1046" spans="5:7">
      <c r="E1046" s="2"/>
      <c r="G1046" s="2"/>
    </row>
    <row r="1047" spans="5:7">
      <c r="E1047" s="2"/>
      <c r="G1047" s="2"/>
    </row>
    <row r="1048" spans="5:7">
      <c r="E1048" s="2"/>
      <c r="G1048" s="2"/>
    </row>
    <row r="1049" spans="5:7">
      <c r="E1049" s="2"/>
      <c r="G1049" s="2"/>
    </row>
    <row r="1050" spans="5:7">
      <c r="E1050" s="2"/>
      <c r="G1050" s="2"/>
    </row>
    <row r="1051" spans="5:7">
      <c r="E1051" s="2"/>
      <c r="G1051" s="2"/>
    </row>
    <row r="1052" spans="5:7">
      <c r="E1052" s="2"/>
      <c r="G1052" s="2"/>
    </row>
    <row r="1053" spans="5:7">
      <c r="E1053" s="2"/>
      <c r="G1053" s="2"/>
    </row>
    <row r="1054" spans="5:7">
      <c r="E1054" s="2"/>
      <c r="G1054" s="2"/>
    </row>
    <row r="1055" spans="5:7">
      <c r="E1055" s="2"/>
      <c r="G1055" s="2"/>
    </row>
    <row r="1056" spans="5:7">
      <c r="E1056" s="2"/>
      <c r="G1056" s="2"/>
    </row>
    <row r="1057" spans="5:7">
      <c r="E1057" s="2"/>
      <c r="G1057" s="2"/>
    </row>
    <row r="1058" spans="5:7">
      <c r="E1058" s="2"/>
      <c r="G1058" s="2"/>
    </row>
    <row r="1059" spans="5:7">
      <c r="E1059" s="2"/>
      <c r="G1059" s="2"/>
    </row>
    <row r="1060" spans="5:7">
      <c r="E1060" s="2"/>
      <c r="G1060" s="2"/>
    </row>
    <row r="1061" spans="5:7">
      <c r="E1061" s="2"/>
      <c r="G1061" s="2"/>
    </row>
    <row r="1062" spans="5:7">
      <c r="E1062" s="2"/>
      <c r="G1062" s="2"/>
    </row>
    <row r="1063" spans="5:7">
      <c r="E1063" s="2"/>
      <c r="G1063" s="2"/>
    </row>
    <row r="1064" spans="5:7">
      <c r="E1064" s="2"/>
      <c r="G1064" s="2"/>
    </row>
    <row r="1065" spans="5:7">
      <c r="E1065" s="2"/>
      <c r="G1065" s="2"/>
    </row>
    <row r="1066" spans="5:7">
      <c r="E1066" s="2"/>
      <c r="G1066" s="2"/>
    </row>
    <row r="1067" spans="5:7">
      <c r="E1067" s="2"/>
      <c r="G1067" s="2"/>
    </row>
    <row r="1068" spans="5:7">
      <c r="E1068" s="2"/>
      <c r="G1068" s="2"/>
    </row>
    <row r="1069" spans="5:7">
      <c r="E1069" s="2"/>
      <c r="G1069" s="2"/>
    </row>
    <row r="1070" spans="5:7">
      <c r="E1070" s="2"/>
      <c r="G1070" s="2"/>
    </row>
    <row r="1071" spans="5:7">
      <c r="E1071" s="2"/>
      <c r="G1071" s="2"/>
    </row>
    <row r="1072" spans="5:7">
      <c r="E1072" s="2"/>
      <c r="G1072" s="2"/>
    </row>
    <row r="1073" spans="5:7">
      <c r="E1073" s="2"/>
      <c r="G1073" s="2"/>
    </row>
    <row r="1074" spans="5:7">
      <c r="E1074" s="2"/>
      <c r="G1074" s="2"/>
    </row>
    <row r="1075" spans="5:7">
      <c r="E1075" s="2"/>
      <c r="G1075" s="2"/>
    </row>
    <row r="1076" spans="5:7">
      <c r="E1076" s="2"/>
      <c r="G1076" s="2"/>
    </row>
    <row r="1077" spans="5:7">
      <c r="E1077" s="2"/>
      <c r="G1077" s="2"/>
    </row>
    <row r="1078" spans="5:7">
      <c r="E1078" s="2"/>
      <c r="G1078" s="2"/>
    </row>
    <row r="1079" spans="5:7">
      <c r="E1079" s="2"/>
      <c r="G1079" s="2"/>
    </row>
    <row r="1080" spans="5:7">
      <c r="E1080" s="2"/>
      <c r="G1080" s="2"/>
    </row>
    <row r="1081" spans="5:7">
      <c r="E1081" s="2"/>
      <c r="G1081" s="2"/>
    </row>
    <row r="1082" spans="5:7">
      <c r="E1082" s="2"/>
      <c r="G1082" s="2"/>
    </row>
    <row r="1083" spans="5:7">
      <c r="E1083" s="2"/>
      <c r="G1083" s="2"/>
    </row>
    <row r="1084" spans="5:7">
      <c r="E1084" s="2"/>
      <c r="G1084" s="2"/>
    </row>
    <row r="1085" spans="5:7">
      <c r="E1085" s="2"/>
      <c r="G1085" s="2"/>
    </row>
    <row r="1086" spans="5:7">
      <c r="E1086" s="2"/>
      <c r="G1086" s="2"/>
    </row>
    <row r="1087" spans="5:7">
      <c r="E1087" s="2"/>
      <c r="G1087" s="2"/>
    </row>
    <row r="1088" spans="5:7">
      <c r="E1088" s="2"/>
      <c r="G1088" s="2"/>
    </row>
    <row r="1089" spans="5:7">
      <c r="E1089" s="2"/>
      <c r="G1089" s="2"/>
    </row>
    <row r="1090" spans="5:7">
      <c r="E1090" s="2"/>
      <c r="G1090" s="2"/>
    </row>
    <row r="1091" spans="5:7">
      <c r="E1091" s="2"/>
      <c r="G1091" s="2"/>
    </row>
    <row r="1092" spans="5:7">
      <c r="E1092" s="2"/>
      <c r="G1092" s="2"/>
    </row>
    <row r="1093" spans="5:7">
      <c r="E1093" s="2"/>
      <c r="G1093" s="2"/>
    </row>
    <row r="1094" spans="5:7">
      <c r="E1094" s="2"/>
      <c r="G1094" s="2"/>
    </row>
    <row r="1095" spans="5:7">
      <c r="E1095" s="2"/>
      <c r="G1095" s="2"/>
    </row>
    <row r="1096" spans="5:7">
      <c r="E1096" s="2"/>
      <c r="G1096" s="2"/>
    </row>
    <row r="1097" spans="5:7">
      <c r="E1097" s="2"/>
      <c r="G1097" s="2"/>
    </row>
    <row r="1098" spans="5:7">
      <c r="E1098" s="2"/>
      <c r="G1098" s="2"/>
    </row>
    <row r="1099" spans="5:7">
      <c r="E1099" s="2"/>
      <c r="G1099" s="2"/>
    </row>
    <row r="1100" spans="5:7">
      <c r="E1100" s="2"/>
      <c r="G1100" s="2"/>
    </row>
    <row r="1101" spans="5:7">
      <c r="E1101" s="2"/>
      <c r="G1101" s="2"/>
    </row>
    <row r="1102" spans="5:7">
      <c r="E1102" s="2"/>
      <c r="G1102" s="2"/>
    </row>
    <row r="1103" spans="5:7">
      <c r="E1103" s="2"/>
      <c r="G1103" s="2"/>
    </row>
    <row r="1104" spans="5:7">
      <c r="E1104" s="2"/>
      <c r="G1104" s="2"/>
    </row>
    <row r="1105" spans="5:7">
      <c r="E1105" s="2"/>
      <c r="G1105" s="2"/>
    </row>
    <row r="1106" spans="5:7">
      <c r="E1106" s="2"/>
      <c r="G1106" s="2"/>
    </row>
    <row r="1107" spans="5:7">
      <c r="E1107" s="2"/>
      <c r="G1107" s="2"/>
    </row>
    <row r="1108" spans="5:7">
      <c r="E1108" s="2"/>
      <c r="G1108" s="2"/>
    </row>
    <row r="1109" spans="5:7">
      <c r="E1109" s="2"/>
      <c r="G1109" s="2"/>
    </row>
    <row r="1110" spans="5:7">
      <c r="E1110" s="2"/>
      <c r="G1110" s="2"/>
    </row>
    <row r="1111" spans="5:7">
      <c r="E1111" s="2"/>
      <c r="G1111" s="2"/>
    </row>
    <row r="1112" spans="5:7">
      <c r="E1112" s="2"/>
      <c r="G1112" s="2"/>
    </row>
    <row r="1113" spans="5:7">
      <c r="E1113" s="2"/>
      <c r="G1113" s="2"/>
    </row>
    <row r="1114" spans="5:7">
      <c r="E1114" s="2"/>
      <c r="G1114" s="2"/>
    </row>
    <row r="1115" spans="5:7">
      <c r="E1115" s="2"/>
      <c r="G1115" s="2"/>
    </row>
    <row r="1116" spans="5:7">
      <c r="E1116" s="2"/>
      <c r="G1116" s="2"/>
    </row>
    <row r="1117" spans="5:7">
      <c r="E1117" s="2"/>
      <c r="G1117" s="2"/>
    </row>
    <row r="1118" spans="5:7">
      <c r="E1118" s="2"/>
      <c r="G1118" s="2"/>
    </row>
    <row r="1119" spans="5:7">
      <c r="E1119" s="2"/>
      <c r="G1119" s="2"/>
    </row>
    <row r="1120" spans="5:7">
      <c r="E1120" s="2"/>
      <c r="G1120" s="2"/>
    </row>
    <row r="1121" spans="5:7">
      <c r="E1121" s="2"/>
      <c r="G1121" s="2"/>
    </row>
    <row r="1122" spans="5:7">
      <c r="E1122" s="2"/>
      <c r="G1122" s="2"/>
    </row>
    <row r="1123" spans="5:7">
      <c r="E1123" s="2"/>
      <c r="G1123" s="2"/>
    </row>
    <row r="1124" spans="5:7">
      <c r="E1124" s="2"/>
      <c r="G1124" s="2"/>
    </row>
    <row r="1125" spans="5:7">
      <c r="E1125" s="2"/>
      <c r="G1125" s="2"/>
    </row>
    <row r="1126" spans="5:7">
      <c r="E1126" s="2"/>
      <c r="G1126" s="2"/>
    </row>
    <row r="1127" spans="5:7">
      <c r="E1127" s="2"/>
      <c r="G1127" s="2"/>
    </row>
    <row r="1128" spans="5:7">
      <c r="E1128" s="2"/>
      <c r="G1128" s="2"/>
    </row>
    <row r="1129" spans="5:7">
      <c r="E1129" s="2"/>
      <c r="G1129" s="2"/>
    </row>
    <row r="1130" spans="5:7">
      <c r="E1130" s="2"/>
      <c r="G1130" s="2"/>
    </row>
    <row r="1131" spans="5:7">
      <c r="E1131" s="2"/>
      <c r="G1131" s="2"/>
    </row>
    <row r="1132" spans="5:7">
      <c r="E1132" s="2"/>
      <c r="G1132" s="2"/>
    </row>
    <row r="1133" spans="5:7">
      <c r="E1133" s="2"/>
      <c r="G1133" s="2"/>
    </row>
    <row r="1134" spans="5:7">
      <c r="E1134" s="2"/>
      <c r="G1134" s="2"/>
    </row>
    <row r="1135" spans="5:7">
      <c r="E1135" s="2"/>
      <c r="G1135" s="2"/>
    </row>
    <row r="1136" spans="5:7">
      <c r="E1136" s="2"/>
      <c r="G1136" s="2"/>
    </row>
    <row r="1137" spans="5:7">
      <c r="E1137" s="2"/>
      <c r="G1137" s="2"/>
    </row>
    <row r="1138" spans="5:7">
      <c r="E1138" s="2"/>
      <c r="G1138" s="2"/>
    </row>
    <row r="1139" spans="5:7">
      <c r="E1139" s="2"/>
      <c r="G1139" s="2"/>
    </row>
    <row r="1140" spans="5:7">
      <c r="E1140" s="2"/>
      <c r="G1140" s="2"/>
    </row>
    <row r="1141" spans="5:7">
      <c r="E1141" s="2"/>
      <c r="G1141" s="2"/>
    </row>
    <row r="1142" spans="5:7">
      <c r="E1142" s="2"/>
      <c r="G1142" s="2"/>
    </row>
    <row r="1143" spans="5:7">
      <c r="E1143" s="2"/>
      <c r="G1143" s="2"/>
    </row>
    <row r="1144" spans="5:7">
      <c r="E1144" s="2"/>
      <c r="G1144" s="2"/>
    </row>
    <row r="1145" spans="5:7">
      <c r="E1145" s="2"/>
      <c r="G1145" s="2"/>
    </row>
    <row r="1146" spans="5:7">
      <c r="E1146" s="2"/>
      <c r="G1146" s="2"/>
    </row>
    <row r="1147" spans="5:7">
      <c r="E1147" s="2"/>
      <c r="G1147" s="2"/>
    </row>
    <row r="1148" spans="5:7">
      <c r="E1148" s="2"/>
      <c r="G1148" s="2"/>
    </row>
    <row r="1149" spans="5:7">
      <c r="E1149" s="2"/>
      <c r="G1149" s="2"/>
    </row>
    <row r="1150" spans="5:7">
      <c r="E1150" s="2"/>
      <c r="G1150" s="2"/>
    </row>
    <row r="1151" spans="5:7">
      <c r="E1151" s="2"/>
      <c r="G1151" s="2"/>
    </row>
    <row r="1152" spans="5:7">
      <c r="E1152" s="2"/>
      <c r="G1152" s="2"/>
    </row>
    <row r="1153" spans="5:7">
      <c r="E1153" s="2"/>
      <c r="G1153" s="2"/>
    </row>
    <row r="1154" spans="5:7">
      <c r="E1154" s="2"/>
      <c r="G1154" s="2"/>
    </row>
    <row r="1155" spans="5:7">
      <c r="E1155" s="2"/>
      <c r="G1155" s="2"/>
    </row>
    <row r="1156" spans="5:7">
      <c r="E1156" s="2"/>
      <c r="G1156" s="2"/>
    </row>
    <row r="1157" spans="5:7">
      <c r="E1157" s="2"/>
      <c r="G1157" s="2"/>
    </row>
    <row r="1158" spans="5:7">
      <c r="E1158" s="2"/>
      <c r="G1158" s="2"/>
    </row>
    <row r="1159" spans="5:7">
      <c r="E1159" s="2"/>
      <c r="G1159" s="2"/>
    </row>
    <row r="1160" spans="5:7">
      <c r="E1160" s="2"/>
      <c r="G1160" s="2"/>
    </row>
    <row r="1161" spans="5:7">
      <c r="E1161" s="2"/>
      <c r="G1161" s="2"/>
    </row>
    <row r="1162" spans="5:7">
      <c r="E1162" s="2"/>
      <c r="G1162" s="2"/>
    </row>
    <row r="1163" spans="5:7">
      <c r="E1163" s="2"/>
      <c r="G1163" s="2"/>
    </row>
    <row r="1164" spans="5:7">
      <c r="E1164" s="2"/>
      <c r="G1164" s="2"/>
    </row>
    <row r="1165" spans="5:7">
      <c r="E1165" s="2"/>
      <c r="G1165" s="2"/>
    </row>
    <row r="1166" spans="5:7">
      <c r="E1166" s="2"/>
      <c r="G1166" s="2"/>
    </row>
    <row r="1167" spans="5:7">
      <c r="E1167" s="2"/>
      <c r="G1167" s="2"/>
    </row>
    <row r="1168" spans="5:7">
      <c r="E1168" s="2"/>
      <c r="G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</sheetData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3"/>
  <sheetViews>
    <sheetView tabSelected="1" topLeftCell="Z1" zoomScaleNormal="75" zoomScalePageLayoutView="75" workbookViewId="0">
      <selection activeCell="AH3" sqref="AH3"/>
    </sheetView>
  </sheetViews>
  <sheetFormatPr baseColWidth="10" defaultRowHeight="12" x14ac:dyDescent="0"/>
  <cols>
    <col min="1" max="1" width="7.1640625" bestFit="1" customWidth="1"/>
    <col min="2" max="2" width="4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0" width="6.6640625" bestFit="1" customWidth="1"/>
    <col min="11" max="11" width="6.6640625" customWidth="1"/>
    <col min="12" max="12" width="2.33203125" bestFit="1" customWidth="1"/>
    <col min="13" max="13" width="6.6640625" bestFit="1" customWidth="1"/>
    <col min="14" max="14" width="2.33203125" customWidth="1"/>
    <col min="15" max="15" width="5.1640625" bestFit="1" customWidth="1"/>
    <col min="16" max="16" width="3.1640625" bestFit="1" customWidth="1"/>
    <col min="17" max="17" width="7.33203125" bestFit="1" customWidth="1"/>
    <col min="18" max="19" width="5.6640625" bestFit="1" customWidth="1"/>
    <col min="20" max="20" width="2.33203125" bestFit="1" customWidth="1"/>
    <col min="21" max="21" width="5.6640625" bestFit="1" customWidth="1"/>
    <col min="22" max="22" width="2.33203125" bestFit="1" customWidth="1"/>
  </cols>
  <sheetData>
    <row r="1" spans="1:25" ht="25">
      <c r="A1" s="14" t="s">
        <v>14</v>
      </c>
    </row>
    <row r="2" spans="1:25" ht="18">
      <c r="A2" s="15" t="s">
        <v>15</v>
      </c>
    </row>
    <row r="4" spans="1:25" ht="14">
      <c r="A4" s="4" t="s">
        <v>0</v>
      </c>
      <c r="B4" s="4" t="s">
        <v>2</v>
      </c>
      <c r="C4" s="6" t="s">
        <v>6</v>
      </c>
      <c r="D4" s="4" t="s">
        <v>2</v>
      </c>
      <c r="E4" s="4" t="s">
        <v>1</v>
      </c>
      <c r="F4" s="4" t="s">
        <v>2</v>
      </c>
      <c r="G4" s="4" t="s">
        <v>4</v>
      </c>
      <c r="H4" s="4" t="s">
        <v>2</v>
      </c>
      <c r="I4" s="4" t="s">
        <v>5</v>
      </c>
      <c r="J4" s="4" t="s">
        <v>2</v>
      </c>
      <c r="K4" s="4" t="s">
        <v>16</v>
      </c>
      <c r="L4" s="4" t="s">
        <v>2</v>
      </c>
      <c r="M4" s="4" t="s">
        <v>17</v>
      </c>
      <c r="N4" s="4" t="s">
        <v>2</v>
      </c>
      <c r="O4" s="6" t="s">
        <v>3</v>
      </c>
      <c r="P4" s="4" t="s">
        <v>2</v>
      </c>
      <c r="Q4" s="6" t="s">
        <v>7</v>
      </c>
      <c r="R4" s="4" t="s">
        <v>2</v>
      </c>
      <c r="S4" s="6" t="s">
        <v>18</v>
      </c>
      <c r="T4" s="4" t="s">
        <v>2</v>
      </c>
      <c r="U4" s="6" t="s">
        <v>19</v>
      </c>
      <c r="V4" s="4" t="s">
        <v>2</v>
      </c>
      <c r="W4" s="4"/>
      <c r="X4" s="4"/>
      <c r="Y4" s="4"/>
    </row>
    <row r="5" spans="1:25">
      <c r="A5" s="1">
        <v>49.63</v>
      </c>
      <c r="B5" s="1">
        <f t="shared" ref="B5:B11" si="0">0.005*A5+0.02</f>
        <v>0.26815</v>
      </c>
      <c r="C5" s="3">
        <f t="shared" ref="C5:C39" si="1">2*PI()*A5</f>
        <v>311.8344867953229</v>
      </c>
      <c r="D5" s="3">
        <f t="shared" ref="D5:D39" si="2">2*PI()*B5</f>
        <v>1.6848361401202061</v>
      </c>
      <c r="E5" s="2">
        <v>2.6989999999999998</v>
      </c>
      <c r="F5" s="2">
        <f t="shared" ref="F5:F20" si="3">0.005*E5+0.002</f>
        <v>1.5495E-2</v>
      </c>
      <c r="G5" s="2">
        <v>2.1999999999999999E-2</v>
      </c>
      <c r="H5" s="2">
        <f t="shared" ref="H5:H16" si="4">0.005*G5+0.002</f>
        <v>2.1099999999999999E-3</v>
      </c>
      <c r="I5" s="7">
        <f t="shared" ref="I5:I39" si="5">G5/E5</f>
        <v>8.1511670989255283E-3</v>
      </c>
      <c r="J5" s="7">
        <f t="shared" ref="J5:J39" si="6">(F5/E5+H5/G5)*I5</f>
        <v>8.2856700044381295E-4</v>
      </c>
      <c r="K5" s="7">
        <f t="shared" ref="K5:K39" si="7">SQRT($I$47^2+($I$44*C5/1000)^2)/SQRT(($I$47+$E$47)^2+(($I$44*C5/1000)-1/($E$44*C5/1000000))^2)</f>
        <v>9.2230977566003704E-3</v>
      </c>
      <c r="L5" s="7"/>
      <c r="M5" s="7">
        <f t="shared" ref="M5:M39" si="8">SQRT(($I$44*C5/1000)^2)/SQRT(($E$47)^2+(($I$44*C5/1000)-1/($E$44*C5/1000000))^2)</f>
        <v>8.2519455822753964E-3</v>
      </c>
      <c r="N5" s="7"/>
      <c r="O5" s="5">
        <v>160</v>
      </c>
      <c r="P5" s="5">
        <v>20</v>
      </c>
      <c r="Q5" s="1">
        <f t="shared" ref="Q5:Q39" si="9">O5*PI()/180</f>
        <v>2.7925268031909272</v>
      </c>
      <c r="R5" s="1">
        <f t="shared" ref="R5:R39" si="10">P5*PI()/180</f>
        <v>0.3490658503988659</v>
      </c>
      <c r="S5" s="1">
        <f t="shared" ref="S5:S39" si="11">ATAN2($I$47,$I$44*C5/1000)-ATAN2($I$47+$E$47,($I$44*C5/1000)-1/($E$44*C5/1000000))</f>
        <v>2.5440066513309172</v>
      </c>
      <c r="T5" s="1"/>
      <c r="U5" s="1">
        <f t="shared" ref="U5:U39" si="12">PI()/2-ATAN2($E$47,($I$44*C5/1000)-1/($E$44*C5/1000000))</f>
        <v>3.0122107656941788</v>
      </c>
      <c r="V5" s="1"/>
      <c r="W5" s="1"/>
      <c r="X5" s="1"/>
      <c r="Y5" s="1"/>
    </row>
    <row r="6" spans="1:25">
      <c r="A6" s="1">
        <v>69.930000000000007</v>
      </c>
      <c r="B6" s="1">
        <f t="shared" si="0"/>
        <v>0.36965000000000003</v>
      </c>
      <c r="C6" s="3">
        <f t="shared" si="1"/>
        <v>439.38314853106851</v>
      </c>
      <c r="D6" s="3">
        <f t="shared" si="2"/>
        <v>2.3225794487989342</v>
      </c>
      <c r="E6" s="2">
        <v>2.694</v>
      </c>
      <c r="F6" s="2">
        <f t="shared" si="3"/>
        <v>1.5469999999999999E-2</v>
      </c>
      <c r="G6" s="2">
        <v>4.4999999999999998E-2</v>
      </c>
      <c r="H6" s="2">
        <f t="shared" si="4"/>
        <v>2.225E-3</v>
      </c>
      <c r="I6" s="7">
        <f t="shared" si="5"/>
        <v>1.6703786191536747E-2</v>
      </c>
      <c r="J6" s="7">
        <f t="shared" si="6"/>
        <v>9.2182909145622615E-4</v>
      </c>
      <c r="K6" s="7">
        <f t="shared" si="7"/>
        <v>1.7364593216597685E-2</v>
      </c>
      <c r="L6" s="7"/>
      <c r="M6" s="7">
        <f t="shared" si="8"/>
        <v>1.638024879701817E-2</v>
      </c>
      <c r="N6" s="7"/>
      <c r="O6" s="5">
        <v>148</v>
      </c>
      <c r="P6" s="5">
        <v>20</v>
      </c>
      <c r="Q6" s="1">
        <f t="shared" si="9"/>
        <v>2.5830872929516078</v>
      </c>
      <c r="R6" s="1">
        <f t="shared" si="10"/>
        <v>0.3490658503988659</v>
      </c>
      <c r="S6" s="1">
        <f t="shared" si="11"/>
        <v>2.6117393738921892</v>
      </c>
      <c r="T6" s="1"/>
      <c r="U6" s="1">
        <f t="shared" si="12"/>
        <v>2.95881339828922</v>
      </c>
      <c r="V6" s="1"/>
      <c r="W6" s="1"/>
      <c r="X6" s="1"/>
      <c r="Y6" s="1"/>
    </row>
    <row r="7" spans="1:25">
      <c r="A7" s="1">
        <v>91.16</v>
      </c>
      <c r="B7" s="1">
        <f t="shared" si="0"/>
        <v>0.4758</v>
      </c>
      <c r="C7" s="3">
        <f t="shared" si="1"/>
        <v>572.77517260249101</v>
      </c>
      <c r="D7" s="3">
        <f t="shared" si="2"/>
        <v>2.9895395691560473</v>
      </c>
      <c r="E7" s="2">
        <v>2.6850000000000001</v>
      </c>
      <c r="F7" s="2">
        <f t="shared" si="3"/>
        <v>1.5425000000000001E-2</v>
      </c>
      <c r="G7" s="2">
        <v>7.4999999999999997E-2</v>
      </c>
      <c r="H7" s="2">
        <f t="shared" si="4"/>
        <v>2.3749999999999999E-3</v>
      </c>
      <c r="I7" s="7">
        <f t="shared" si="5"/>
        <v>2.7932960893854747E-2</v>
      </c>
      <c r="J7" s="7">
        <f t="shared" si="6"/>
        <v>1.0450152408892771E-3</v>
      </c>
      <c r="K7" s="7">
        <f t="shared" si="7"/>
        <v>2.8788205616084687E-2</v>
      </c>
      <c r="L7" s="7"/>
      <c r="M7" s="7">
        <f t="shared" si="8"/>
        <v>2.7825862459549624E-2</v>
      </c>
      <c r="N7" s="7"/>
      <c r="O7" s="5">
        <v>152</v>
      </c>
      <c r="P7" s="5">
        <v>10</v>
      </c>
      <c r="Q7" s="1">
        <f t="shared" si="9"/>
        <v>2.6529004630313806</v>
      </c>
      <c r="R7" s="1">
        <f t="shared" si="10"/>
        <v>0.17453292519943295</v>
      </c>
      <c r="S7" s="1">
        <f t="shared" si="11"/>
        <v>2.6290378837160766</v>
      </c>
      <c r="T7" s="1"/>
      <c r="U7" s="1">
        <f t="shared" si="12"/>
        <v>2.9024591192702096</v>
      </c>
      <c r="V7" s="1"/>
      <c r="W7" s="1"/>
      <c r="X7" s="1"/>
      <c r="Y7" s="1"/>
    </row>
    <row r="8" spans="1:25">
      <c r="A8" s="1">
        <v>111.07</v>
      </c>
      <c r="B8" s="1">
        <f t="shared" si="0"/>
        <v>0.57535000000000003</v>
      </c>
      <c r="C8" s="3">
        <f t="shared" si="1"/>
        <v>697.8733920684366</v>
      </c>
      <c r="D8" s="3">
        <f t="shared" si="2"/>
        <v>3.615030666485775</v>
      </c>
      <c r="E8" s="2">
        <v>2.6749999999999998</v>
      </c>
      <c r="F8" s="2">
        <f t="shared" si="3"/>
        <v>1.5375E-2</v>
      </c>
      <c r="G8" s="2">
        <v>0.11</v>
      </c>
      <c r="H8" s="2">
        <f t="shared" si="4"/>
        <v>2.5500000000000002E-3</v>
      </c>
      <c r="I8" s="7">
        <f t="shared" si="5"/>
        <v>4.1121495327102804E-2</v>
      </c>
      <c r="J8" s="7">
        <f t="shared" si="6"/>
        <v>1.1896235479081142E-3</v>
      </c>
      <c r="K8" s="7">
        <f t="shared" si="7"/>
        <v>4.2189962115851201E-2</v>
      </c>
      <c r="L8" s="7"/>
      <c r="M8" s="7">
        <f t="shared" si="8"/>
        <v>4.1283842853045441E-2</v>
      </c>
      <c r="N8" s="7"/>
      <c r="O8" s="5">
        <v>155</v>
      </c>
      <c r="P8" s="5">
        <v>5</v>
      </c>
      <c r="Q8" s="2">
        <f t="shared" si="9"/>
        <v>2.7052603405912108</v>
      </c>
      <c r="R8" s="2">
        <f t="shared" si="10"/>
        <v>8.7266462599716474E-2</v>
      </c>
      <c r="S8" s="2">
        <f t="shared" si="11"/>
        <v>2.6201394779769882</v>
      </c>
      <c r="T8" s="1"/>
      <c r="U8" s="2">
        <f t="shared" si="12"/>
        <v>2.8490114670383022</v>
      </c>
      <c r="V8" s="1"/>
      <c r="W8" s="1"/>
      <c r="X8" s="1"/>
      <c r="Y8" s="1"/>
    </row>
    <row r="9" spans="1:25">
      <c r="A9" s="1">
        <v>143.41999999999999</v>
      </c>
      <c r="B9" s="1">
        <f t="shared" si="0"/>
        <v>0.73709999999999998</v>
      </c>
      <c r="C9" s="3">
        <f t="shared" si="1"/>
        <v>901.13443675569613</v>
      </c>
      <c r="D9" s="3">
        <f t="shared" si="2"/>
        <v>4.6313358899220729</v>
      </c>
      <c r="E9" s="2">
        <v>2.6549999999999998</v>
      </c>
      <c r="F9" s="2">
        <f t="shared" si="3"/>
        <v>1.5274999999999999E-2</v>
      </c>
      <c r="G9" s="2">
        <v>0.18099999999999999</v>
      </c>
      <c r="H9" s="2">
        <f t="shared" si="4"/>
        <v>2.905E-3</v>
      </c>
      <c r="I9" s="7">
        <f t="shared" si="5"/>
        <v>6.8173258003766488E-2</v>
      </c>
      <c r="J9" s="7">
        <f t="shared" si="6"/>
        <v>1.4863828685527432E-3</v>
      </c>
      <c r="K9" s="7">
        <f t="shared" si="7"/>
        <v>6.9425673196302218E-2</v>
      </c>
      <c r="L9" s="7"/>
      <c r="M9" s="7">
        <f t="shared" si="8"/>
        <v>6.8713810501352487E-2</v>
      </c>
      <c r="N9" s="7"/>
      <c r="O9" s="5">
        <v>151</v>
      </c>
      <c r="P9" s="5">
        <v>5</v>
      </c>
      <c r="Q9" s="2">
        <f t="shared" si="9"/>
        <v>2.6354471705114375</v>
      </c>
      <c r="R9" s="2">
        <f t="shared" si="10"/>
        <v>8.7266462599716474E-2</v>
      </c>
      <c r="S9" s="2">
        <f t="shared" si="11"/>
        <v>2.578147492662505</v>
      </c>
      <c r="T9" s="1"/>
      <c r="U9" s="2">
        <f t="shared" si="12"/>
        <v>2.7606693607683415</v>
      </c>
      <c r="V9" s="1"/>
      <c r="W9" s="1"/>
      <c r="X9" s="1"/>
      <c r="Y9" s="1"/>
    </row>
    <row r="10" spans="1:25">
      <c r="A10" s="1">
        <v>180.07</v>
      </c>
      <c r="B10" s="1">
        <f t="shared" si="0"/>
        <v>0.92035</v>
      </c>
      <c r="C10" s="3">
        <f t="shared" si="1"/>
        <v>1131.4131782638281</v>
      </c>
      <c r="D10" s="3">
        <f t="shared" si="2"/>
        <v>5.7827295974627324</v>
      </c>
      <c r="E10" s="2">
        <v>2.6269999999999998</v>
      </c>
      <c r="F10" s="2">
        <f t="shared" si="3"/>
        <v>1.5134999999999999E-2</v>
      </c>
      <c r="G10" s="2">
        <v>0.28000000000000003</v>
      </c>
      <c r="H10" s="2">
        <f t="shared" si="4"/>
        <v>3.4000000000000002E-3</v>
      </c>
      <c r="I10" s="7">
        <f t="shared" si="5"/>
        <v>0.10658545869813478</v>
      </c>
      <c r="J10" s="7">
        <f t="shared" si="6"/>
        <v>1.908325434867252E-3</v>
      </c>
      <c r="K10" s="7">
        <f t="shared" si="7"/>
        <v>0.10816890992150993</v>
      </c>
      <c r="L10" s="7"/>
      <c r="M10" s="7">
        <f t="shared" si="8"/>
        <v>0.10790490624723842</v>
      </c>
      <c r="N10" s="7"/>
      <c r="O10" s="5">
        <v>145</v>
      </c>
      <c r="P10" s="5">
        <v>5</v>
      </c>
      <c r="Q10" s="2">
        <f t="shared" si="9"/>
        <v>2.5307274153917776</v>
      </c>
      <c r="R10" s="2">
        <f t="shared" si="10"/>
        <v>8.7266462599716474E-2</v>
      </c>
      <c r="S10" s="2">
        <f t="shared" si="11"/>
        <v>2.5077730201389627</v>
      </c>
      <c r="T10" s="1"/>
      <c r="U10" s="2">
        <f t="shared" si="12"/>
        <v>2.6579629485223473</v>
      </c>
      <c r="V10" s="1"/>
      <c r="W10" s="1"/>
      <c r="X10" s="1"/>
      <c r="Y10" s="1"/>
    </row>
    <row r="11" spans="1:25">
      <c r="A11" s="1">
        <v>218.87</v>
      </c>
      <c r="B11" s="1">
        <f t="shared" si="0"/>
        <v>1.1143500000000002</v>
      </c>
      <c r="C11" s="3">
        <f t="shared" si="1"/>
        <v>1375.2007681823961</v>
      </c>
      <c r="D11" s="3">
        <f t="shared" si="2"/>
        <v>7.0016675470555727</v>
      </c>
      <c r="E11" s="2">
        <v>2.5950000000000002</v>
      </c>
      <c r="F11" s="2">
        <f t="shared" si="3"/>
        <v>1.4975E-2</v>
      </c>
      <c r="G11" s="2">
        <v>0.40300000000000002</v>
      </c>
      <c r="H11" s="2">
        <f t="shared" si="4"/>
        <v>4.0150000000000003E-3</v>
      </c>
      <c r="I11" s="7">
        <f t="shared" si="5"/>
        <v>0.15529865125240847</v>
      </c>
      <c r="J11" s="7">
        <f t="shared" si="6"/>
        <v>2.4433900973043609E-3</v>
      </c>
      <c r="K11" s="7">
        <f t="shared" si="7"/>
        <v>0.15766924994779827</v>
      </c>
      <c r="L11" s="7"/>
      <c r="M11" s="7">
        <f t="shared" si="8"/>
        <v>0.15825944178924142</v>
      </c>
      <c r="N11" s="7"/>
      <c r="O11" s="5">
        <v>138</v>
      </c>
      <c r="P11" s="5">
        <v>3</v>
      </c>
      <c r="Q11" s="2">
        <f t="shared" si="9"/>
        <v>2.4085543677521746</v>
      </c>
      <c r="R11" s="2">
        <f t="shared" si="10"/>
        <v>5.2359877559829883E-2</v>
      </c>
      <c r="S11" s="2">
        <f t="shared" si="11"/>
        <v>2.4181453378679221</v>
      </c>
      <c r="T11" s="1"/>
      <c r="U11" s="2">
        <f t="shared" si="12"/>
        <v>2.5458907312820038</v>
      </c>
      <c r="V11" s="1"/>
      <c r="W11" s="1"/>
      <c r="X11" s="1"/>
      <c r="Y11" s="1"/>
    </row>
    <row r="12" spans="1:25">
      <c r="A12" s="3">
        <v>246.01</v>
      </c>
      <c r="B12" s="3">
        <f t="shared" ref="B12:B39" si="13">0.005*A12+0.2</f>
        <v>1.43005</v>
      </c>
      <c r="C12" s="5">
        <f t="shared" si="1"/>
        <v>1545.7264174192499</v>
      </c>
      <c r="D12" s="5">
        <f t="shared" si="2"/>
        <v>8.9852691485321667</v>
      </c>
      <c r="E12" s="2">
        <v>2.5720000000000001</v>
      </c>
      <c r="F12" s="2">
        <f t="shared" si="3"/>
        <v>1.486E-2</v>
      </c>
      <c r="G12" s="2">
        <v>0.497</v>
      </c>
      <c r="H12" s="2">
        <f t="shared" si="4"/>
        <v>4.4850000000000003E-3</v>
      </c>
      <c r="I12" s="7">
        <f t="shared" si="5"/>
        <v>0.19323483670295488</v>
      </c>
      <c r="J12" s="7">
        <f t="shared" si="6"/>
        <v>2.8602137143879901E-3</v>
      </c>
      <c r="K12" s="7">
        <f t="shared" si="7"/>
        <v>0.19691151088079301</v>
      </c>
      <c r="L12" s="7"/>
      <c r="M12" s="7">
        <f t="shared" si="8"/>
        <v>0.19839501509657276</v>
      </c>
      <c r="N12" s="7"/>
      <c r="O12" s="5">
        <v>134</v>
      </c>
      <c r="P12" s="5">
        <v>3</v>
      </c>
      <c r="Q12" s="2">
        <f t="shared" si="9"/>
        <v>2.3387411976724013</v>
      </c>
      <c r="R12" s="2">
        <f t="shared" si="10"/>
        <v>5.2359877559829883E-2</v>
      </c>
      <c r="S12" s="2">
        <f t="shared" si="11"/>
        <v>2.3493736330112882</v>
      </c>
      <c r="T12" s="1"/>
      <c r="U12" s="2">
        <f t="shared" si="12"/>
        <v>2.4654515730090418</v>
      </c>
      <c r="V12" s="1"/>
      <c r="W12" s="1"/>
      <c r="X12" s="1"/>
      <c r="Y12" s="1"/>
    </row>
    <row r="13" spans="1:25">
      <c r="A13" s="3">
        <v>302.5</v>
      </c>
      <c r="B13" s="3">
        <f t="shared" si="13"/>
        <v>1.7124999999999999</v>
      </c>
      <c r="C13" s="5">
        <f t="shared" si="1"/>
        <v>1900.6635554218249</v>
      </c>
      <c r="D13" s="5">
        <f t="shared" si="2"/>
        <v>10.75995483854504</v>
      </c>
      <c r="E13" s="2">
        <v>2.5209999999999999</v>
      </c>
      <c r="F13" s="2">
        <f t="shared" si="3"/>
        <v>1.4605E-2</v>
      </c>
      <c r="G13" s="2">
        <v>0.72</v>
      </c>
      <c r="H13" s="2">
        <f t="shared" si="4"/>
        <v>5.5999999999999999E-3</v>
      </c>
      <c r="I13" s="2">
        <f t="shared" si="5"/>
        <v>0.28560095200317337</v>
      </c>
      <c r="J13" s="2">
        <f t="shared" si="6"/>
        <v>3.8759230083325459E-3</v>
      </c>
      <c r="K13" s="2">
        <f t="shared" si="7"/>
        <v>0.2881690197122404</v>
      </c>
      <c r="L13" s="2"/>
      <c r="M13" s="2">
        <f t="shared" si="8"/>
        <v>0.29241120453732333</v>
      </c>
      <c r="N13" s="2"/>
      <c r="O13" s="5">
        <v>126</v>
      </c>
      <c r="P13" s="5">
        <v>2</v>
      </c>
      <c r="Q13" s="2">
        <f t="shared" si="9"/>
        <v>2.1991148575128552</v>
      </c>
      <c r="R13" s="2">
        <f t="shared" si="10"/>
        <v>3.4906585039886591E-2</v>
      </c>
      <c r="S13" s="2">
        <f t="shared" si="11"/>
        <v>2.1958396173601531</v>
      </c>
      <c r="T13" s="1"/>
      <c r="U13" s="2">
        <f t="shared" si="12"/>
        <v>2.2933832035810271</v>
      </c>
      <c r="V13" s="1"/>
      <c r="W13" s="1"/>
      <c r="X13" s="1"/>
      <c r="Y13" s="1"/>
    </row>
    <row r="14" spans="1:25">
      <c r="A14" s="3">
        <v>334.4</v>
      </c>
      <c r="B14" s="3">
        <f t="shared" si="13"/>
        <v>1.8719999999999999</v>
      </c>
      <c r="C14" s="5">
        <f t="shared" si="1"/>
        <v>2101.0971667208537</v>
      </c>
      <c r="D14" s="5">
        <f t="shared" si="2"/>
        <v>11.762122895040184</v>
      </c>
      <c r="E14" s="2">
        <v>2.4950000000000001</v>
      </c>
      <c r="F14" s="2">
        <f t="shared" si="3"/>
        <v>1.4475E-2</v>
      </c>
      <c r="G14" s="2">
        <v>0.84899999999999998</v>
      </c>
      <c r="H14" s="2">
        <f t="shared" si="4"/>
        <v>6.2449999999999997E-3</v>
      </c>
      <c r="I14" s="2">
        <f t="shared" si="5"/>
        <v>0.34028056112224447</v>
      </c>
      <c r="J14" s="2">
        <f t="shared" si="6"/>
        <v>4.4771788065108165E-3</v>
      </c>
      <c r="K14" s="2">
        <f t="shared" si="7"/>
        <v>0.34352382935185588</v>
      </c>
      <c r="L14" s="2"/>
      <c r="M14" s="2">
        <f t="shared" si="8"/>
        <v>0.34984686691801559</v>
      </c>
      <c r="N14" s="2"/>
      <c r="O14" s="5">
        <v>120</v>
      </c>
      <c r="P14" s="5">
        <v>2</v>
      </c>
      <c r="Q14" s="2">
        <f t="shared" si="9"/>
        <v>2.0943951023931953</v>
      </c>
      <c r="R14" s="2">
        <f t="shared" si="10"/>
        <v>3.4906585039886591E-2</v>
      </c>
      <c r="S14" s="2">
        <f t="shared" si="11"/>
        <v>2.1053081233371103</v>
      </c>
      <c r="T14" s="1"/>
      <c r="U14" s="2">
        <f t="shared" si="12"/>
        <v>2.1943269890864858</v>
      </c>
      <c r="V14" s="1"/>
      <c r="W14" s="1"/>
      <c r="X14" s="1"/>
      <c r="Y14" s="1"/>
    </row>
    <row r="15" spans="1:25">
      <c r="A15" s="3">
        <v>367.6</v>
      </c>
      <c r="B15" s="3">
        <f t="shared" si="13"/>
        <v>2.0380000000000003</v>
      </c>
      <c r="C15" s="5">
        <f t="shared" si="1"/>
        <v>2309.6989189192159</v>
      </c>
      <c r="D15" s="5">
        <f t="shared" si="2"/>
        <v>12.805131656031998</v>
      </c>
      <c r="E15" s="2">
        <v>2.4710000000000001</v>
      </c>
      <c r="F15" s="2">
        <f t="shared" si="3"/>
        <v>1.4355000000000001E-2</v>
      </c>
      <c r="G15" s="2">
        <v>0.98299999999999998</v>
      </c>
      <c r="H15" s="2">
        <f t="shared" si="4"/>
        <v>6.9150000000000001E-3</v>
      </c>
      <c r="I15" s="2">
        <f t="shared" si="5"/>
        <v>0.39781464993929583</v>
      </c>
      <c r="J15" s="2">
        <f t="shared" si="6"/>
        <v>5.109522177207039E-3</v>
      </c>
      <c r="K15" s="2">
        <f t="shared" si="7"/>
        <v>0.40230360405651217</v>
      </c>
      <c r="L15" s="2"/>
      <c r="M15" s="2">
        <f t="shared" si="8"/>
        <v>0.41110320538908612</v>
      </c>
      <c r="N15" s="2"/>
      <c r="O15" s="5">
        <v>115</v>
      </c>
      <c r="P15" s="5">
        <v>2</v>
      </c>
      <c r="Q15" s="2">
        <f t="shared" si="9"/>
        <v>2.0071286397934789</v>
      </c>
      <c r="R15" s="2">
        <f t="shared" si="10"/>
        <v>3.4906585039886591E-2</v>
      </c>
      <c r="S15" s="2">
        <f t="shared" si="11"/>
        <v>2.0098549598357116</v>
      </c>
      <c r="T15" s="1"/>
      <c r="U15" s="2">
        <f t="shared" si="12"/>
        <v>2.0908156897632222</v>
      </c>
      <c r="V15" s="1"/>
      <c r="W15" s="1"/>
      <c r="X15" s="1"/>
      <c r="Y15" s="1"/>
    </row>
    <row r="16" spans="1:25">
      <c r="A16" s="3">
        <v>395.2</v>
      </c>
      <c r="B16" s="3">
        <f t="shared" si="13"/>
        <v>2.1760000000000002</v>
      </c>
      <c r="C16" s="5">
        <f t="shared" si="1"/>
        <v>2483.1148333973724</v>
      </c>
      <c r="D16" s="5">
        <f t="shared" si="2"/>
        <v>13.67221122842278</v>
      </c>
      <c r="E16" s="2">
        <v>2.4540000000000002</v>
      </c>
      <c r="F16" s="2">
        <f t="shared" si="3"/>
        <v>1.4270000000000001E-2</v>
      </c>
      <c r="G16" s="2">
        <v>1.093</v>
      </c>
      <c r="H16" s="2">
        <f t="shared" si="4"/>
        <v>7.4650000000000003E-3</v>
      </c>
      <c r="I16" s="2">
        <f t="shared" si="5"/>
        <v>0.44539527302363485</v>
      </c>
      <c r="J16" s="2">
        <f t="shared" si="6"/>
        <v>5.6319439877943241E-3</v>
      </c>
      <c r="K16" s="2">
        <f t="shared" si="7"/>
        <v>0.4509908909820074</v>
      </c>
      <c r="L16" s="2"/>
      <c r="M16" s="2">
        <f t="shared" si="8"/>
        <v>0.46199323063272257</v>
      </c>
      <c r="N16" s="2"/>
      <c r="O16" s="5">
        <v>112</v>
      </c>
      <c r="P16" s="5">
        <v>2</v>
      </c>
      <c r="Q16" s="2">
        <f t="shared" si="9"/>
        <v>1.9547687622336491</v>
      </c>
      <c r="R16" s="2">
        <f t="shared" si="10"/>
        <v>3.4906585039886591E-2</v>
      </c>
      <c r="S16" s="2">
        <f t="shared" si="11"/>
        <v>1.9304984021521898</v>
      </c>
      <c r="T16" s="1"/>
      <c r="U16" s="2">
        <f t="shared" si="12"/>
        <v>2.0051878988233218</v>
      </c>
      <c r="V16" s="1"/>
      <c r="W16" s="1"/>
      <c r="X16" s="1"/>
      <c r="Y16" s="1"/>
    </row>
    <row r="17" spans="1:25">
      <c r="A17" s="3">
        <v>431.3</v>
      </c>
      <c r="B17" s="3">
        <f t="shared" si="13"/>
        <v>2.3565000000000005</v>
      </c>
      <c r="C17" s="5">
        <f t="shared" si="1"/>
        <v>2709.9378229865556</v>
      </c>
      <c r="D17" s="5">
        <f t="shared" si="2"/>
        <v>14.806326176368698</v>
      </c>
      <c r="E17" s="2">
        <v>2.4359999999999999</v>
      </c>
      <c r="F17" s="2">
        <f t="shared" si="3"/>
        <v>1.418E-2</v>
      </c>
      <c r="G17" s="2">
        <v>1.2310000000000001</v>
      </c>
      <c r="H17" s="2">
        <f>0.01*G17+0.002</f>
        <v>1.4310000000000002E-2</v>
      </c>
      <c r="I17" s="2">
        <f t="shared" si="5"/>
        <v>0.505336617405583</v>
      </c>
      <c r="J17" s="2">
        <f t="shared" si="6"/>
        <v>8.8159578139618919E-3</v>
      </c>
      <c r="K17" s="2">
        <f t="shared" si="7"/>
        <v>0.51296779770946155</v>
      </c>
      <c r="L17" s="2"/>
      <c r="M17" s="2">
        <f t="shared" si="8"/>
        <v>0.52687520485649997</v>
      </c>
      <c r="N17" s="2"/>
      <c r="O17" s="5">
        <v>107</v>
      </c>
      <c r="P17" s="5">
        <v>2</v>
      </c>
      <c r="Q17" s="2">
        <f t="shared" si="9"/>
        <v>1.8675022996339325</v>
      </c>
      <c r="R17" s="2">
        <f t="shared" si="10"/>
        <v>3.4906585039886591E-2</v>
      </c>
      <c r="S17" s="2">
        <f t="shared" si="11"/>
        <v>1.8279799502233089</v>
      </c>
      <c r="T17" s="1"/>
      <c r="U17" s="2">
        <f t="shared" si="12"/>
        <v>1.8949130049566054</v>
      </c>
      <c r="V17" s="1"/>
      <c r="W17" s="1"/>
      <c r="X17" s="1"/>
      <c r="Y17" s="1"/>
    </row>
    <row r="18" spans="1:25">
      <c r="A18" s="3">
        <v>455.2</v>
      </c>
      <c r="B18" s="3">
        <f t="shared" si="13"/>
        <v>2.476</v>
      </c>
      <c r="C18" s="5">
        <f t="shared" si="1"/>
        <v>2860.1059518281477</v>
      </c>
      <c r="D18" s="5">
        <f t="shared" si="2"/>
        <v>15.557166820576656</v>
      </c>
      <c r="E18" s="2">
        <v>2.4279999999999999</v>
      </c>
      <c r="F18" s="2">
        <f t="shared" si="3"/>
        <v>1.414E-2</v>
      </c>
      <c r="G18" s="1">
        <v>1.319</v>
      </c>
      <c r="H18" s="1">
        <f t="shared" ref="H18:H29" si="14">0.01*G18+0.02</f>
        <v>3.3189999999999997E-2</v>
      </c>
      <c r="I18" s="2">
        <f t="shared" si="5"/>
        <v>0.54324546952224051</v>
      </c>
      <c r="J18" s="2">
        <f t="shared" si="6"/>
        <v>1.683339824507598E-2</v>
      </c>
      <c r="K18" s="2">
        <f t="shared" si="7"/>
        <v>0.5522231751959108</v>
      </c>
      <c r="L18" s="2"/>
      <c r="M18" s="2">
        <f t="shared" si="8"/>
        <v>0.56796784669411116</v>
      </c>
      <c r="N18" s="2"/>
      <c r="O18" s="5">
        <v>102</v>
      </c>
      <c r="P18" s="5">
        <v>2</v>
      </c>
      <c r="Q18" s="2">
        <f t="shared" si="9"/>
        <v>1.780235837034216</v>
      </c>
      <c r="R18" s="2">
        <f t="shared" si="10"/>
        <v>3.4906585039886591E-2</v>
      </c>
      <c r="S18" s="2">
        <f t="shared" si="11"/>
        <v>1.7615599680365868</v>
      </c>
      <c r="T18" s="1"/>
      <c r="U18" s="2">
        <f t="shared" si="12"/>
        <v>1.8236109552277484</v>
      </c>
      <c r="V18" s="1"/>
      <c r="W18" s="1"/>
      <c r="X18" s="1"/>
      <c r="Y18" s="1"/>
    </row>
    <row r="19" spans="1:25">
      <c r="A19" s="3">
        <v>489.5</v>
      </c>
      <c r="B19" s="3">
        <f t="shared" si="13"/>
        <v>2.6475000000000004</v>
      </c>
      <c r="C19" s="5">
        <f t="shared" si="1"/>
        <v>3075.6192078644076</v>
      </c>
      <c r="D19" s="5">
        <f t="shared" si="2"/>
        <v>16.634733100757956</v>
      </c>
      <c r="E19" s="2">
        <v>2.419</v>
      </c>
      <c r="F19" s="2">
        <f t="shared" si="3"/>
        <v>1.4095E-2</v>
      </c>
      <c r="G19" s="1">
        <v>1.4379999999999999</v>
      </c>
      <c r="H19" s="1">
        <f t="shared" si="14"/>
        <v>3.4380000000000001E-2</v>
      </c>
      <c r="I19" s="2">
        <f t="shared" si="5"/>
        <v>0.59446052087639523</v>
      </c>
      <c r="J19" s="2">
        <f t="shared" si="6"/>
        <v>1.7676279884974284E-2</v>
      </c>
      <c r="K19" s="2">
        <f t="shared" si="7"/>
        <v>0.60525185489353195</v>
      </c>
      <c r="L19" s="2"/>
      <c r="M19" s="2">
        <f t="shared" si="8"/>
        <v>0.62337988531269117</v>
      </c>
      <c r="N19" s="2"/>
      <c r="O19" s="5">
        <v>95</v>
      </c>
      <c r="P19" s="5">
        <v>3</v>
      </c>
      <c r="Q19" s="2">
        <f t="shared" si="9"/>
        <v>1.6580627893946132</v>
      </c>
      <c r="R19" s="2">
        <f t="shared" si="10"/>
        <v>5.2359877559829883E-2</v>
      </c>
      <c r="S19" s="2">
        <f t="shared" si="11"/>
        <v>1.6690998424227252</v>
      </c>
      <c r="T19" s="1"/>
      <c r="U19" s="2">
        <f t="shared" si="12"/>
        <v>1.7245066943301823</v>
      </c>
      <c r="V19" s="1"/>
      <c r="W19" s="1"/>
      <c r="X19" s="1"/>
      <c r="Y19" s="1"/>
    </row>
    <row r="20" spans="1:25">
      <c r="A20" s="3">
        <v>505.1</v>
      </c>
      <c r="B20" s="3">
        <f t="shared" si="13"/>
        <v>2.7255000000000003</v>
      </c>
      <c r="C20" s="5">
        <f t="shared" si="1"/>
        <v>3173.6368986564094</v>
      </c>
      <c r="D20" s="5">
        <f t="shared" si="2"/>
        <v>17.124821554717965</v>
      </c>
      <c r="E20" s="2">
        <v>2.4169999999999998</v>
      </c>
      <c r="F20" s="2">
        <f t="shared" si="3"/>
        <v>1.4084999999999999E-2</v>
      </c>
      <c r="G20" s="1">
        <v>1.4890000000000001</v>
      </c>
      <c r="H20" s="1">
        <f t="shared" si="14"/>
        <v>3.4890000000000004E-2</v>
      </c>
      <c r="I20" s="2">
        <f t="shared" si="5"/>
        <v>0.61605295821266037</v>
      </c>
      <c r="J20" s="2">
        <f t="shared" si="6"/>
        <v>1.8025281719662938E-2</v>
      </c>
      <c r="K20" s="2">
        <f t="shared" si="7"/>
        <v>0.62789719443424341</v>
      </c>
      <c r="L20" s="2"/>
      <c r="M20" s="2">
        <f t="shared" si="8"/>
        <v>0.64697879085209986</v>
      </c>
      <c r="N20" s="2"/>
      <c r="O20" s="5">
        <v>93</v>
      </c>
      <c r="P20" s="5">
        <v>2</v>
      </c>
      <c r="Q20" s="2">
        <f t="shared" si="9"/>
        <v>1.6231562043547263</v>
      </c>
      <c r="R20" s="2">
        <f t="shared" si="10"/>
        <v>3.4906585039886591E-2</v>
      </c>
      <c r="S20" s="2">
        <f t="shared" si="11"/>
        <v>1.6283742152208631</v>
      </c>
      <c r="T20" s="1"/>
      <c r="U20" s="2">
        <f t="shared" si="12"/>
        <v>1.6809100565727504</v>
      </c>
      <c r="V20" s="1"/>
      <c r="W20" s="1"/>
      <c r="X20" s="1"/>
      <c r="Y20" s="1"/>
    </row>
    <row r="21" spans="1:25">
      <c r="A21" s="3">
        <v>543.4</v>
      </c>
      <c r="B21" s="3">
        <f t="shared" si="13"/>
        <v>2.9170000000000003</v>
      </c>
      <c r="C21" s="12">
        <f t="shared" si="1"/>
        <v>3414.2828959213871</v>
      </c>
      <c r="D21" s="5">
        <f t="shared" si="2"/>
        <v>18.328051541042854</v>
      </c>
      <c r="E21" s="2">
        <v>2.415</v>
      </c>
      <c r="F21" s="2">
        <f t="shared" ref="F21:F34" si="15">0.01*E21+0.002</f>
        <v>2.615E-2</v>
      </c>
      <c r="G21" s="1">
        <v>1.607</v>
      </c>
      <c r="H21" s="1">
        <f t="shared" si="14"/>
        <v>3.6070000000000005E-2</v>
      </c>
      <c r="I21" s="13">
        <f t="shared" si="5"/>
        <v>0.66542443064182188</v>
      </c>
      <c r="J21" s="2">
        <f t="shared" si="6"/>
        <v>2.2141138244837946E-2</v>
      </c>
      <c r="K21" s="2">
        <f t="shared" si="7"/>
        <v>0.67924425702082281</v>
      </c>
      <c r="L21" s="2"/>
      <c r="M21" s="2">
        <f t="shared" si="8"/>
        <v>0.7002582648207657</v>
      </c>
      <c r="N21" s="2"/>
      <c r="O21" s="5">
        <v>87</v>
      </c>
      <c r="P21" s="5">
        <v>2</v>
      </c>
      <c r="Q21" s="2">
        <f t="shared" si="9"/>
        <v>1.5184364492350666</v>
      </c>
      <c r="R21" s="2">
        <f t="shared" si="10"/>
        <v>3.4906585039886591E-2</v>
      </c>
      <c r="S21" s="2">
        <f t="shared" si="11"/>
        <v>1.5324082791909517</v>
      </c>
      <c r="T21" s="1"/>
      <c r="U21" s="2">
        <f t="shared" si="12"/>
        <v>1.5783291335880063</v>
      </c>
      <c r="V21" s="1"/>
      <c r="W21" s="1"/>
      <c r="X21" s="1"/>
      <c r="Y21" s="1"/>
    </row>
    <row r="22" spans="1:25">
      <c r="A22" s="3">
        <v>581.79999999999995</v>
      </c>
      <c r="B22" s="3">
        <f t="shared" si="13"/>
        <v>3.109</v>
      </c>
      <c r="C22" s="17">
        <f t="shared" si="1"/>
        <v>3655.5572117170832</v>
      </c>
      <c r="D22" s="5">
        <f t="shared" si="2"/>
        <v>19.534423120021334</v>
      </c>
      <c r="E22" s="2">
        <v>2.4169999999999998</v>
      </c>
      <c r="F22" s="2">
        <f t="shared" si="15"/>
        <v>2.6169999999999999E-2</v>
      </c>
      <c r="G22" s="1">
        <v>1.714</v>
      </c>
      <c r="H22" s="1">
        <f t="shared" si="14"/>
        <v>3.7139999999999999E-2</v>
      </c>
      <c r="I22" s="16">
        <f t="shared" si="5"/>
        <v>0.70914356640463383</v>
      </c>
      <c r="J22" s="2">
        <f t="shared" si="6"/>
        <v>2.304438855308617E-2</v>
      </c>
      <c r="K22" s="2">
        <f t="shared" si="7"/>
        <v>0.7244971555715074</v>
      </c>
      <c r="L22" s="2"/>
      <c r="M22" s="2">
        <f t="shared" si="8"/>
        <v>0.74683391556656409</v>
      </c>
      <c r="N22" s="2"/>
      <c r="O22" s="5">
        <v>82</v>
      </c>
      <c r="P22" s="5">
        <v>2</v>
      </c>
      <c r="Q22" s="2">
        <f t="shared" si="9"/>
        <v>1.43116998663535</v>
      </c>
      <c r="R22" s="2">
        <f t="shared" si="10"/>
        <v>3.4906585039886591E-2</v>
      </c>
      <c r="S22" s="2">
        <f t="shared" si="11"/>
        <v>1.4424120727209746</v>
      </c>
      <c r="T22" s="1"/>
      <c r="U22" s="2">
        <f t="shared" si="12"/>
        <v>1.4823576024546699</v>
      </c>
      <c r="V22" s="1"/>
      <c r="W22" s="1"/>
      <c r="X22" s="1"/>
      <c r="Y22" s="1"/>
    </row>
    <row r="23" spans="1:25">
      <c r="A23" s="3">
        <v>644.79999999999995</v>
      </c>
      <c r="B23" s="3">
        <f t="shared" si="13"/>
        <v>3.4239999999999999</v>
      </c>
      <c r="C23" s="17">
        <f t="shared" si="1"/>
        <v>4051.3978860693969</v>
      </c>
      <c r="D23" s="5">
        <f t="shared" si="2"/>
        <v>21.513626491782905</v>
      </c>
      <c r="E23" s="2">
        <v>2.4279999999999999</v>
      </c>
      <c r="F23" s="2">
        <f t="shared" si="15"/>
        <v>2.6279999999999998E-2</v>
      </c>
      <c r="G23" s="1">
        <v>1.867</v>
      </c>
      <c r="H23" s="1">
        <f t="shared" si="14"/>
        <v>3.8669999999999996E-2</v>
      </c>
      <c r="I23" s="16">
        <f t="shared" si="5"/>
        <v>0.76894563426688634</v>
      </c>
      <c r="J23" s="2">
        <f t="shared" si="6"/>
        <v>2.4249543356068274E-2</v>
      </c>
      <c r="K23" s="2">
        <f t="shared" si="7"/>
        <v>0.7857501035294876</v>
      </c>
      <c r="L23" s="2"/>
      <c r="M23" s="2">
        <f t="shared" si="8"/>
        <v>0.8090149864609788</v>
      </c>
      <c r="N23" s="2"/>
      <c r="O23" s="5">
        <v>74</v>
      </c>
      <c r="P23" s="5">
        <v>2</v>
      </c>
      <c r="Q23" s="2">
        <f t="shared" si="9"/>
        <v>1.2915436464758039</v>
      </c>
      <c r="R23" s="2">
        <f t="shared" si="10"/>
        <v>3.4906585039886591E-2</v>
      </c>
      <c r="S23" s="2">
        <f t="shared" si="11"/>
        <v>1.3089008053507958</v>
      </c>
      <c r="T23" s="1"/>
      <c r="U23" s="2">
        <f t="shared" si="12"/>
        <v>1.3405056825810306</v>
      </c>
      <c r="V23" s="1"/>
      <c r="W23" s="1"/>
      <c r="X23" s="1"/>
      <c r="Y23" s="1"/>
    </row>
    <row r="24" spans="1:25">
      <c r="A24" s="3">
        <v>670.6</v>
      </c>
      <c r="B24" s="3">
        <f t="shared" si="13"/>
        <v>3.5530000000000004</v>
      </c>
      <c r="C24" s="5">
        <f t="shared" si="1"/>
        <v>4213.5040669946311</v>
      </c>
      <c r="D24" s="5">
        <f t="shared" si="2"/>
        <v>22.324157396409074</v>
      </c>
      <c r="E24" s="2">
        <v>2.4340000000000002</v>
      </c>
      <c r="F24" s="2">
        <f t="shared" si="15"/>
        <v>2.6340000000000002E-2</v>
      </c>
      <c r="G24" s="1">
        <v>1.9</v>
      </c>
      <c r="H24" s="1">
        <f t="shared" si="14"/>
        <v>3.9E-2</v>
      </c>
      <c r="I24" s="2">
        <f t="shared" si="5"/>
        <v>0.78060805258833188</v>
      </c>
      <c r="J24" s="2">
        <f t="shared" si="6"/>
        <v>2.4470507849291973E-2</v>
      </c>
      <c r="K24" s="2">
        <f t="shared" si="7"/>
        <v>0.80658765906686491</v>
      </c>
      <c r="L24" s="2"/>
      <c r="M24" s="2">
        <f t="shared" si="8"/>
        <v>0.82985937365268858</v>
      </c>
      <c r="N24" s="2"/>
      <c r="O24" s="5">
        <v>72</v>
      </c>
      <c r="P24" s="5">
        <v>2</v>
      </c>
      <c r="Q24" s="2">
        <f t="shared" si="9"/>
        <v>1.2566370614359172</v>
      </c>
      <c r="R24" s="2">
        <f t="shared" si="10"/>
        <v>3.4906585039886591E-2</v>
      </c>
      <c r="S24" s="2">
        <f t="shared" si="11"/>
        <v>1.2592459090091779</v>
      </c>
      <c r="T24" s="1"/>
      <c r="U24" s="2">
        <f t="shared" si="12"/>
        <v>1.2879416623158408</v>
      </c>
      <c r="V24" s="1"/>
      <c r="W24" s="1"/>
      <c r="X24" s="1"/>
      <c r="Y24" s="1"/>
    </row>
    <row r="25" spans="1:25">
      <c r="A25" s="3">
        <v>719.2</v>
      </c>
      <c r="B25" s="3">
        <f t="shared" si="13"/>
        <v>3.7960000000000003</v>
      </c>
      <c r="C25" s="5">
        <f t="shared" si="1"/>
        <v>4518.8668729235587</v>
      </c>
      <c r="D25" s="5">
        <f t="shared" si="2"/>
        <v>23.850971426053711</v>
      </c>
      <c r="E25" s="2">
        <v>2.4470000000000001</v>
      </c>
      <c r="F25" s="2">
        <f t="shared" si="15"/>
        <v>2.647E-2</v>
      </c>
      <c r="G25" s="1">
        <v>1.99</v>
      </c>
      <c r="H25" s="1">
        <f t="shared" si="14"/>
        <v>3.9900000000000005E-2</v>
      </c>
      <c r="I25" s="2">
        <f t="shared" si="5"/>
        <v>0.81324070290151207</v>
      </c>
      <c r="J25" s="2">
        <f t="shared" si="6"/>
        <v>2.5102771314181867E-2</v>
      </c>
      <c r="K25" s="2">
        <f t="shared" si="7"/>
        <v>0.84004463383207251</v>
      </c>
      <c r="L25" s="2"/>
      <c r="M25" s="2">
        <f t="shared" si="8"/>
        <v>0.86289033344138177</v>
      </c>
      <c r="N25" s="2"/>
      <c r="O25" s="5">
        <v>67</v>
      </c>
      <c r="P25" s="5">
        <v>2</v>
      </c>
      <c r="Q25" s="2">
        <f t="shared" si="9"/>
        <v>1.1693705988362006</v>
      </c>
      <c r="R25" s="2">
        <f t="shared" si="10"/>
        <v>3.4906585039886591E-2</v>
      </c>
      <c r="S25" s="2">
        <f t="shared" si="11"/>
        <v>1.1732295444576897</v>
      </c>
      <c r="T25" s="1"/>
      <c r="U25" s="2">
        <f t="shared" si="12"/>
        <v>1.1971741297294143</v>
      </c>
      <c r="V25" s="1"/>
      <c r="W25" s="1"/>
      <c r="X25" s="1"/>
      <c r="Y25" s="1"/>
    </row>
    <row r="26" spans="1:25">
      <c r="A26" s="3">
        <v>768.6</v>
      </c>
      <c r="B26" s="3">
        <f t="shared" si="13"/>
        <v>4.0430000000000001</v>
      </c>
      <c r="C26" s="5">
        <f t="shared" si="1"/>
        <v>4829.2562270982298</v>
      </c>
      <c r="D26" s="5">
        <f t="shared" si="2"/>
        <v>25.402918196927068</v>
      </c>
      <c r="E26" s="2">
        <v>2.4630000000000001</v>
      </c>
      <c r="F26" s="2">
        <f t="shared" si="15"/>
        <v>2.6630000000000001E-2</v>
      </c>
      <c r="G26" s="1">
        <v>2.0699999999999998</v>
      </c>
      <c r="H26" s="1">
        <f t="shared" si="14"/>
        <v>4.07E-2</v>
      </c>
      <c r="I26" s="2">
        <f t="shared" si="5"/>
        <v>0.84043848964677215</v>
      </c>
      <c r="J26" s="2">
        <f t="shared" si="6"/>
        <v>2.5611399504382275E-2</v>
      </c>
      <c r="K26" s="2">
        <f t="shared" si="7"/>
        <v>0.86743148776919066</v>
      </c>
      <c r="L26" s="2"/>
      <c r="M26" s="2">
        <f t="shared" si="8"/>
        <v>0.88942811819799805</v>
      </c>
      <c r="N26" s="2"/>
      <c r="O26" s="5">
        <v>62</v>
      </c>
      <c r="P26" s="5">
        <v>2</v>
      </c>
      <c r="Q26" s="2">
        <f t="shared" si="9"/>
        <v>1.0821041362364843</v>
      </c>
      <c r="R26" s="2">
        <f t="shared" si="10"/>
        <v>3.4906585039886591E-2</v>
      </c>
      <c r="S26" s="2">
        <f t="shared" si="11"/>
        <v>1.0951443094612201</v>
      </c>
      <c r="T26" s="1"/>
      <c r="U26" s="2">
        <f t="shared" si="12"/>
        <v>1.1151238070561387</v>
      </c>
      <c r="V26" s="1"/>
      <c r="W26" s="1"/>
      <c r="X26" s="1"/>
      <c r="Y26" s="1"/>
    </row>
    <row r="27" spans="1:25">
      <c r="A27" s="3">
        <v>816.7</v>
      </c>
      <c r="B27" s="3">
        <f t="shared" si="13"/>
        <v>4.2835000000000001</v>
      </c>
      <c r="C27" s="5">
        <f t="shared" si="1"/>
        <v>5131.4774403735682</v>
      </c>
      <c r="D27" s="5">
        <f t="shared" si="2"/>
        <v>26.914024263303759</v>
      </c>
      <c r="E27" s="2">
        <v>2.4780000000000002</v>
      </c>
      <c r="F27" s="2">
        <f t="shared" si="15"/>
        <v>2.6780000000000005E-2</v>
      </c>
      <c r="G27" s="1">
        <v>2.14</v>
      </c>
      <c r="H27" s="1">
        <f t="shared" si="14"/>
        <v>4.1400000000000006E-2</v>
      </c>
      <c r="I27" s="2">
        <f t="shared" si="5"/>
        <v>0.86359967715899921</v>
      </c>
      <c r="J27" s="2">
        <f t="shared" si="6"/>
        <v>2.6040032023534308E-2</v>
      </c>
      <c r="K27" s="2">
        <f t="shared" si="7"/>
        <v>0.88889270489155703</v>
      </c>
      <c r="L27" s="2"/>
      <c r="M27" s="2">
        <f t="shared" si="8"/>
        <v>0.90982271524998359</v>
      </c>
      <c r="N27" s="2"/>
      <c r="O27" s="5">
        <v>58</v>
      </c>
      <c r="P27" s="5">
        <v>2</v>
      </c>
      <c r="Q27" s="2">
        <f t="shared" si="9"/>
        <v>1.0122909661567112</v>
      </c>
      <c r="R27" s="2">
        <f t="shared" si="10"/>
        <v>3.4906585039886591E-2</v>
      </c>
      <c r="S27" s="2">
        <f t="shared" si="11"/>
        <v>1.0272457764678267</v>
      </c>
      <c r="T27" s="1"/>
      <c r="U27" s="2">
        <f t="shared" si="12"/>
        <v>1.0440687925387802</v>
      </c>
      <c r="V27" s="1"/>
      <c r="W27" s="1"/>
      <c r="X27" s="1"/>
      <c r="Y27" s="1"/>
    </row>
    <row r="28" spans="1:25">
      <c r="A28" s="3">
        <v>921.9</v>
      </c>
      <c r="B28" s="3">
        <f t="shared" si="13"/>
        <v>4.8094999999999999</v>
      </c>
      <c r="C28" s="5">
        <f t="shared" si="1"/>
        <v>5792.46853468886</v>
      </c>
      <c r="D28" s="5">
        <f t="shared" si="2"/>
        <v>30.218979734880218</v>
      </c>
      <c r="E28" s="2">
        <v>2.5099999999999998</v>
      </c>
      <c r="F28" s="2">
        <f t="shared" si="15"/>
        <v>2.7099999999999999E-2</v>
      </c>
      <c r="G28" s="1">
        <v>2.2599999999999998</v>
      </c>
      <c r="H28" s="1">
        <f t="shared" si="14"/>
        <v>4.2599999999999999E-2</v>
      </c>
      <c r="I28" s="2">
        <f t="shared" si="5"/>
        <v>0.90039840637450197</v>
      </c>
      <c r="J28" s="2">
        <f t="shared" si="6"/>
        <v>2.6693544546911956E-2</v>
      </c>
      <c r="K28" s="2">
        <f t="shared" si="7"/>
        <v>0.92264786844735902</v>
      </c>
      <c r="L28" s="2"/>
      <c r="M28" s="2">
        <f t="shared" si="8"/>
        <v>0.9409440370505141</v>
      </c>
      <c r="N28" s="2"/>
      <c r="O28" s="5">
        <v>52</v>
      </c>
      <c r="P28" s="5">
        <v>2</v>
      </c>
      <c r="Q28" s="2">
        <f t="shared" si="9"/>
        <v>0.90757121103705141</v>
      </c>
      <c r="R28" s="2">
        <f t="shared" si="10"/>
        <v>3.4906585039886591E-2</v>
      </c>
      <c r="S28" s="2">
        <f t="shared" si="11"/>
        <v>0.90232241966677496</v>
      </c>
      <c r="T28" s="1"/>
      <c r="U28" s="2">
        <f t="shared" si="12"/>
        <v>0.91408951264518457</v>
      </c>
      <c r="V28" s="1"/>
      <c r="W28" s="1"/>
      <c r="X28" s="1"/>
      <c r="Y28" s="1"/>
    </row>
    <row r="29" spans="1:25">
      <c r="A29" s="3">
        <v>957.2</v>
      </c>
      <c r="B29" s="3">
        <f t="shared" si="13"/>
        <v>4.9860000000000007</v>
      </c>
      <c r="C29" s="5">
        <f t="shared" si="1"/>
        <v>6014.2649760323002</v>
      </c>
      <c r="D29" s="5">
        <f t="shared" si="2"/>
        <v>31.327961941597422</v>
      </c>
      <c r="E29" s="2">
        <v>2.52</v>
      </c>
      <c r="F29" s="2">
        <f t="shared" si="15"/>
        <v>2.7200000000000002E-2</v>
      </c>
      <c r="G29" s="1">
        <v>2.29</v>
      </c>
      <c r="H29" s="1">
        <f t="shared" si="14"/>
        <v>4.2900000000000001E-2</v>
      </c>
      <c r="I29" s="2">
        <f t="shared" si="5"/>
        <v>0.90873015873015872</v>
      </c>
      <c r="J29" s="2">
        <f t="shared" si="6"/>
        <v>2.6832325522801712E-2</v>
      </c>
      <c r="K29" s="2">
        <f t="shared" si="7"/>
        <v>0.93097305156496524</v>
      </c>
      <c r="L29" s="2"/>
      <c r="M29" s="2">
        <f t="shared" si="8"/>
        <v>0.94838525262851692</v>
      </c>
      <c r="N29" s="2"/>
      <c r="O29" s="5">
        <v>48</v>
      </c>
      <c r="P29" s="5">
        <v>3</v>
      </c>
      <c r="Q29" s="2">
        <f t="shared" si="9"/>
        <v>0.83775804095727813</v>
      </c>
      <c r="R29" s="2">
        <f t="shared" si="10"/>
        <v>5.2359877559829883E-2</v>
      </c>
      <c r="S29" s="2">
        <f t="shared" si="11"/>
        <v>0.86650954139269054</v>
      </c>
      <c r="T29" s="1"/>
      <c r="U29" s="2">
        <f t="shared" si="12"/>
        <v>0.87701179836336118</v>
      </c>
      <c r="V29" s="1"/>
      <c r="W29" s="1"/>
      <c r="X29" s="1"/>
      <c r="Y29" s="1"/>
    </row>
    <row r="30" spans="1:25">
      <c r="A30" s="3">
        <v>1068.3</v>
      </c>
      <c r="B30" s="3">
        <f t="shared" si="13"/>
        <v>5.5415000000000001</v>
      </c>
      <c r="C30" s="5">
        <f t="shared" si="1"/>
        <v>6712.3268636599514</v>
      </c>
      <c r="D30" s="5">
        <f t="shared" si="2"/>
        <v>34.818271379735677</v>
      </c>
      <c r="E30" s="2">
        <v>2.5489999999999999</v>
      </c>
      <c r="F30" s="2">
        <f t="shared" si="15"/>
        <v>2.7490000000000001E-2</v>
      </c>
      <c r="G30" s="1">
        <v>2.37</v>
      </c>
      <c r="H30" s="1">
        <f>0.015*G30+0.02</f>
        <v>5.5550000000000002E-2</v>
      </c>
      <c r="I30" s="2">
        <f t="shared" si="5"/>
        <v>0.92977638289525311</v>
      </c>
      <c r="J30" s="2">
        <f t="shared" si="6"/>
        <v>3.1820146240011969E-2</v>
      </c>
      <c r="K30" s="2">
        <f t="shared" si="7"/>
        <v>0.9505755256423446</v>
      </c>
      <c r="L30" s="2"/>
      <c r="M30" s="2">
        <f t="shared" si="8"/>
        <v>0.96539947824478189</v>
      </c>
      <c r="N30" s="2"/>
      <c r="O30" s="5">
        <v>45</v>
      </c>
      <c r="P30" s="5">
        <v>2</v>
      </c>
      <c r="Q30" s="2">
        <f t="shared" si="9"/>
        <v>0.78539816339744828</v>
      </c>
      <c r="R30" s="2">
        <f t="shared" si="10"/>
        <v>3.4906585039886591E-2</v>
      </c>
      <c r="S30" s="2">
        <f t="shared" si="11"/>
        <v>0.76963202816630105</v>
      </c>
      <c r="T30" s="1"/>
      <c r="U30" s="2">
        <f t="shared" si="12"/>
        <v>0.77712676237550771</v>
      </c>
      <c r="V30" s="1"/>
      <c r="W30" s="1"/>
      <c r="X30" s="1"/>
      <c r="Y30" s="1"/>
    </row>
    <row r="31" spans="1:25">
      <c r="A31" s="3">
        <v>1127.9000000000001</v>
      </c>
      <c r="B31" s="3">
        <f t="shared" si="13"/>
        <v>5.839500000000001</v>
      </c>
      <c r="C31" s="5">
        <f t="shared" si="1"/>
        <v>7086.8047079678563</v>
      </c>
      <c r="D31" s="5">
        <f t="shared" si="2"/>
        <v>36.690660601275198</v>
      </c>
      <c r="E31" s="2">
        <v>2.5619999999999998</v>
      </c>
      <c r="F31" s="2">
        <f t="shared" si="15"/>
        <v>2.7619999999999999E-2</v>
      </c>
      <c r="G31" s="1">
        <v>2.4</v>
      </c>
      <c r="H31" s="1">
        <f>0.015*G31+0.02</f>
        <v>5.5999999999999994E-2</v>
      </c>
      <c r="I31" s="2">
        <f t="shared" si="5"/>
        <v>0.93676814988290402</v>
      </c>
      <c r="J31" s="2">
        <f t="shared" si="6"/>
        <v>3.1956883801625993E-2</v>
      </c>
      <c r="K31" s="2">
        <f t="shared" si="7"/>
        <v>0.95808566468522383</v>
      </c>
      <c r="L31" s="2"/>
      <c r="M31" s="2">
        <f t="shared" si="8"/>
        <v>0.97167759402820642</v>
      </c>
      <c r="N31" s="2"/>
      <c r="O31" s="5">
        <v>41</v>
      </c>
      <c r="P31" s="5">
        <v>2</v>
      </c>
      <c r="Q31" s="2">
        <f t="shared" si="9"/>
        <v>0.715584993317675</v>
      </c>
      <c r="R31" s="2">
        <f t="shared" si="10"/>
        <v>3.4906585039886591E-2</v>
      </c>
      <c r="S31" s="2">
        <f t="shared" si="11"/>
        <v>0.72585717098506797</v>
      </c>
      <c r="T31" s="1"/>
      <c r="U31" s="2">
        <f t="shared" si="12"/>
        <v>0.73218849117751295</v>
      </c>
      <c r="V31" s="1"/>
      <c r="W31" s="1"/>
      <c r="X31" s="1"/>
      <c r="Y31" s="1"/>
    </row>
    <row r="32" spans="1:25">
      <c r="A32" s="3">
        <v>1215</v>
      </c>
      <c r="B32" s="3">
        <f t="shared" si="13"/>
        <v>6.2750000000000004</v>
      </c>
      <c r="C32" s="5">
        <f t="shared" si="1"/>
        <v>7634.0701482231971</v>
      </c>
      <c r="D32" s="5">
        <f t="shared" si="2"/>
        <v>39.426987802551906</v>
      </c>
      <c r="E32" s="2">
        <v>2.58</v>
      </c>
      <c r="F32" s="2">
        <f t="shared" si="15"/>
        <v>2.7799999999999998E-2</v>
      </c>
      <c r="G32" s="1">
        <v>2.44</v>
      </c>
      <c r="H32" s="1">
        <f>0.015*G32+0.02</f>
        <v>5.6599999999999998E-2</v>
      </c>
      <c r="I32" s="2">
        <f t="shared" si="5"/>
        <v>0.94573643410852704</v>
      </c>
      <c r="J32" s="2">
        <f t="shared" si="6"/>
        <v>3.2128477855898077E-2</v>
      </c>
      <c r="K32" s="2">
        <f t="shared" si="7"/>
        <v>0.96651010881025146</v>
      </c>
      <c r="L32" s="2"/>
      <c r="M32" s="2">
        <f t="shared" si="8"/>
        <v>0.97850702454061467</v>
      </c>
      <c r="N32" s="2"/>
      <c r="O32" s="5">
        <v>37</v>
      </c>
      <c r="P32" s="5">
        <v>2</v>
      </c>
      <c r="Q32" s="2">
        <f t="shared" si="9"/>
        <v>0.64577182323790194</v>
      </c>
      <c r="R32" s="2">
        <f t="shared" si="10"/>
        <v>3.4906585039886591E-2</v>
      </c>
      <c r="S32" s="2">
        <f t="shared" si="11"/>
        <v>0.67003274312884897</v>
      </c>
      <c r="T32" s="1"/>
      <c r="U32" s="2">
        <f t="shared" si="12"/>
        <v>0.67505175365463943</v>
      </c>
      <c r="V32" s="1"/>
      <c r="W32" s="1"/>
      <c r="X32" s="1"/>
      <c r="Y32" s="1"/>
    </row>
    <row r="33" spans="1:25">
      <c r="A33" s="3">
        <v>1363.8</v>
      </c>
      <c r="B33" s="3">
        <f t="shared" si="13"/>
        <v>7.0190000000000001</v>
      </c>
      <c r="C33" s="5">
        <f t="shared" si="1"/>
        <v>8569.0081219315198</v>
      </c>
      <c r="D33" s="5">
        <f t="shared" si="2"/>
        <v>44.101677671093519</v>
      </c>
      <c r="E33" s="2">
        <v>2.6040000000000001</v>
      </c>
      <c r="F33" s="2">
        <f t="shared" si="15"/>
        <v>2.8040000000000002E-2</v>
      </c>
      <c r="G33" s="1">
        <v>2.4900000000000002</v>
      </c>
      <c r="H33" s="1">
        <f>0.015*G33+0.02</f>
        <v>5.7349999999999998E-2</v>
      </c>
      <c r="I33" s="2">
        <f t="shared" si="5"/>
        <v>0.95622119815668205</v>
      </c>
      <c r="J33" s="2">
        <f t="shared" si="6"/>
        <v>3.2320446388753213E-2</v>
      </c>
      <c r="K33" s="2">
        <f t="shared" si="7"/>
        <v>0.97623949087218209</v>
      </c>
      <c r="L33" s="2"/>
      <c r="M33" s="2">
        <f t="shared" si="8"/>
        <v>0.98602040148927406</v>
      </c>
      <c r="N33" s="2"/>
      <c r="O33" s="5">
        <v>33</v>
      </c>
      <c r="P33" s="5">
        <v>2</v>
      </c>
      <c r="Q33" s="2">
        <f t="shared" si="9"/>
        <v>0.57595865315812877</v>
      </c>
      <c r="R33" s="2">
        <f t="shared" si="10"/>
        <v>3.4906585039886591E-2</v>
      </c>
      <c r="S33" s="2">
        <f t="shared" si="11"/>
        <v>0.59213160000387399</v>
      </c>
      <c r="T33" s="1"/>
      <c r="U33" s="2">
        <f t="shared" si="12"/>
        <v>0.59562673412747447</v>
      </c>
      <c r="V33" s="1"/>
      <c r="W33" s="1"/>
      <c r="X33" s="1"/>
      <c r="Y33" s="1"/>
    </row>
    <row r="34" spans="1:25">
      <c r="A34" s="3">
        <v>1452.5</v>
      </c>
      <c r="B34" s="3">
        <f t="shared" si="13"/>
        <v>7.4625000000000004</v>
      </c>
      <c r="C34" s="5">
        <f t="shared" si="1"/>
        <v>9126.3266586783484</v>
      </c>
      <c r="D34" s="5">
        <f t="shared" si="2"/>
        <v>46.888270354827668</v>
      </c>
      <c r="E34" s="2">
        <v>2.6160000000000001</v>
      </c>
      <c r="F34" s="2">
        <f t="shared" si="15"/>
        <v>2.8160000000000004E-2</v>
      </c>
      <c r="G34" s="1">
        <v>2.5099999999999998</v>
      </c>
      <c r="H34" s="1">
        <f>0.015*G34+0.02</f>
        <v>5.7649999999999993E-2</v>
      </c>
      <c r="I34" s="2">
        <f t="shared" si="5"/>
        <v>0.95948012232415891</v>
      </c>
      <c r="J34" s="2">
        <f t="shared" si="6"/>
        <v>3.236581049107351E-2</v>
      </c>
      <c r="K34" s="2">
        <f t="shared" si="7"/>
        <v>0.9802269137800067</v>
      </c>
      <c r="L34" s="2"/>
      <c r="M34" s="2">
        <f t="shared" si="8"/>
        <v>0.98894240389709154</v>
      </c>
      <c r="N34" s="2"/>
      <c r="O34" s="5">
        <v>31</v>
      </c>
      <c r="P34" s="5">
        <v>2</v>
      </c>
      <c r="Q34" s="2">
        <f t="shared" si="9"/>
        <v>0.54105206811824214</v>
      </c>
      <c r="R34" s="2">
        <f t="shared" si="10"/>
        <v>3.4906585039886591E-2</v>
      </c>
      <c r="S34" s="2">
        <f t="shared" si="11"/>
        <v>0.55376139097076849</v>
      </c>
      <c r="T34" s="1"/>
      <c r="U34" s="2">
        <f t="shared" si="12"/>
        <v>0.55663050254719404</v>
      </c>
      <c r="V34" s="1"/>
      <c r="W34" s="1"/>
      <c r="X34" s="1"/>
      <c r="Y34" s="1"/>
    </row>
    <row r="35" spans="1:25">
      <c r="A35" s="3">
        <v>1566.4</v>
      </c>
      <c r="B35" s="3">
        <f t="shared" si="13"/>
        <v>8.032</v>
      </c>
      <c r="C35" s="5">
        <f t="shared" si="1"/>
        <v>9841.9814651661036</v>
      </c>
      <c r="D35" s="5">
        <f t="shared" si="2"/>
        <v>50.466544387266438</v>
      </c>
      <c r="E35" s="2">
        <v>2.629</v>
      </c>
      <c r="F35" s="2">
        <f>0.015*E35+0.002</f>
        <v>4.1435E-2</v>
      </c>
      <c r="G35" s="1">
        <v>2.5299999999999998</v>
      </c>
      <c r="H35" s="1">
        <f>0.025*G35+0.02</f>
        <v>8.3250000000000005E-2</v>
      </c>
      <c r="I35" s="2">
        <f t="shared" si="5"/>
        <v>0.96234309623430958</v>
      </c>
      <c r="J35" s="2">
        <f t="shared" si="6"/>
        <v>4.6833277364955732E-2</v>
      </c>
      <c r="K35" s="2">
        <f t="shared" si="7"/>
        <v>0.98407353058753888</v>
      </c>
      <c r="L35" s="2"/>
      <c r="M35" s="2">
        <f t="shared" si="8"/>
        <v>0.99164368380985113</v>
      </c>
      <c r="N35" s="2"/>
      <c r="O35" s="5">
        <v>28</v>
      </c>
      <c r="P35" s="5">
        <v>2</v>
      </c>
      <c r="Q35" s="2">
        <f t="shared" si="9"/>
        <v>0.48869219055841229</v>
      </c>
      <c r="R35" s="2">
        <f t="shared" si="10"/>
        <v>3.4906585039886591E-2</v>
      </c>
      <c r="S35" s="2">
        <f t="shared" si="11"/>
        <v>0.51125793189897895</v>
      </c>
      <c r="T35" s="1"/>
      <c r="U35" s="2">
        <f t="shared" si="12"/>
        <v>0.51352360075990422</v>
      </c>
      <c r="V35" s="1"/>
      <c r="W35" s="1"/>
      <c r="X35" s="1"/>
      <c r="Y35" s="1"/>
    </row>
    <row r="36" spans="1:25">
      <c r="A36" s="3">
        <v>1694.1</v>
      </c>
      <c r="B36" s="3">
        <f t="shared" si="13"/>
        <v>8.6704999999999988</v>
      </c>
      <c r="C36" s="5">
        <f t="shared" si="1"/>
        <v>10644.344228892936</v>
      </c>
      <c r="D36" s="5">
        <f t="shared" si="2"/>
        <v>54.478358205900598</v>
      </c>
      <c r="E36" s="2">
        <v>2.641</v>
      </c>
      <c r="F36" s="2">
        <f>0.015*E36+0.002</f>
        <v>4.1614999999999999E-2</v>
      </c>
      <c r="G36" s="1">
        <v>2.56</v>
      </c>
      <c r="H36" s="1">
        <f>0.025*G36+0.02</f>
        <v>8.4000000000000005E-2</v>
      </c>
      <c r="I36" s="2">
        <f t="shared" si="5"/>
        <v>0.96932979931843999</v>
      </c>
      <c r="J36" s="2">
        <f t="shared" si="6"/>
        <v>4.7080143732918169E-2</v>
      </c>
      <c r="K36" s="2">
        <f t="shared" si="7"/>
        <v>0.98721797242741338</v>
      </c>
      <c r="L36" s="2"/>
      <c r="M36" s="2">
        <f t="shared" si="8"/>
        <v>0.99374227168462625</v>
      </c>
      <c r="N36" s="2"/>
      <c r="O36" s="5">
        <v>26</v>
      </c>
      <c r="P36" s="5">
        <v>2</v>
      </c>
      <c r="Q36" s="2">
        <f t="shared" si="9"/>
        <v>0.4537856055185257</v>
      </c>
      <c r="R36" s="2">
        <f t="shared" si="10"/>
        <v>3.4906585039886591E-2</v>
      </c>
      <c r="S36" s="2">
        <f t="shared" si="11"/>
        <v>0.4708009301436078</v>
      </c>
      <c r="T36" s="1"/>
      <c r="U36" s="2">
        <f t="shared" si="12"/>
        <v>0.47257508909445622</v>
      </c>
      <c r="V36" s="1"/>
      <c r="W36" s="1"/>
      <c r="X36" s="1"/>
      <c r="Y36" s="1"/>
    </row>
    <row r="37" spans="1:25">
      <c r="A37" s="3">
        <v>1778.3</v>
      </c>
      <c r="B37" s="3">
        <f t="shared" si="13"/>
        <v>9.0914999999999999</v>
      </c>
      <c r="C37" s="5">
        <f t="shared" si="1"/>
        <v>11173.388431757458</v>
      </c>
      <c r="D37" s="5">
        <f t="shared" si="2"/>
        <v>57.123579220223206</v>
      </c>
      <c r="E37" s="2">
        <v>2.6480000000000001</v>
      </c>
      <c r="F37" s="2">
        <f>0.015*E37+0.002</f>
        <v>4.172E-2</v>
      </c>
      <c r="G37" s="1">
        <v>2.56</v>
      </c>
      <c r="H37" s="1">
        <f>0.025*G37+0.02</f>
        <v>8.4000000000000005E-2</v>
      </c>
      <c r="I37" s="2">
        <f t="shared" si="5"/>
        <v>0.9667673716012084</v>
      </c>
      <c r="J37" s="2">
        <f t="shared" si="6"/>
        <v>4.6953751791239583E-2</v>
      </c>
      <c r="K37" s="2">
        <f t="shared" si="7"/>
        <v>0.98881728452335038</v>
      </c>
      <c r="L37" s="2"/>
      <c r="M37" s="2">
        <f t="shared" si="8"/>
        <v>0.99476223378780559</v>
      </c>
      <c r="N37" s="2"/>
      <c r="O37" s="5">
        <v>24</v>
      </c>
      <c r="P37" s="5">
        <v>2</v>
      </c>
      <c r="Q37" s="2">
        <f t="shared" si="9"/>
        <v>0.41887902047863906</v>
      </c>
      <c r="R37" s="2">
        <f t="shared" si="10"/>
        <v>3.4906585039886591E-2</v>
      </c>
      <c r="S37" s="2">
        <f t="shared" si="11"/>
        <v>0.44748412633566459</v>
      </c>
      <c r="T37" s="1"/>
      <c r="U37" s="2">
        <f t="shared" si="12"/>
        <v>0.44900964233739038</v>
      </c>
      <c r="V37" s="1"/>
      <c r="W37" s="1"/>
      <c r="X37" s="1"/>
      <c r="Y37" s="1"/>
    </row>
    <row r="38" spans="1:25">
      <c r="A38" s="3">
        <v>1892.1</v>
      </c>
      <c r="B38" s="3">
        <f t="shared" si="13"/>
        <v>9.660499999999999</v>
      </c>
      <c r="C38" s="5">
        <f t="shared" si="1"/>
        <v>11888.414919714494</v>
      </c>
      <c r="D38" s="5">
        <f t="shared" si="2"/>
        <v>60.698711660008385</v>
      </c>
      <c r="E38" s="2">
        <v>2.6560000000000001</v>
      </c>
      <c r="F38" s="2">
        <f>0.015*E38+0.002</f>
        <v>4.1840000000000002E-2</v>
      </c>
      <c r="G38" s="1">
        <v>2.58</v>
      </c>
      <c r="H38" s="1">
        <f>0.025*G38+0.02</f>
        <v>8.4500000000000006E-2</v>
      </c>
      <c r="I38" s="2">
        <f t="shared" si="5"/>
        <v>0.97138554216867468</v>
      </c>
      <c r="J38" s="2">
        <f t="shared" si="6"/>
        <v>4.711700718536798E-2</v>
      </c>
      <c r="K38" s="2">
        <f t="shared" si="7"/>
        <v>0.99054820142387157</v>
      </c>
      <c r="L38" s="2"/>
      <c r="M38" s="2">
        <f t="shared" si="8"/>
        <v>0.99582205806842361</v>
      </c>
      <c r="N38" s="2"/>
      <c r="O38" s="5">
        <v>22</v>
      </c>
      <c r="P38" s="5">
        <v>3</v>
      </c>
      <c r="Q38" s="2">
        <f t="shared" si="9"/>
        <v>0.38397243543875248</v>
      </c>
      <c r="R38" s="2">
        <f t="shared" si="10"/>
        <v>5.2359877559829883E-2</v>
      </c>
      <c r="S38" s="2">
        <f t="shared" si="11"/>
        <v>0.41944335931206234</v>
      </c>
      <c r="T38" s="1"/>
      <c r="U38" s="2">
        <f t="shared" si="12"/>
        <v>0.42070155274010301</v>
      </c>
      <c r="V38" s="1"/>
      <c r="W38" s="1"/>
      <c r="X38" s="1"/>
      <c r="Y38" s="1"/>
    </row>
    <row r="39" spans="1:25">
      <c r="A39" s="3">
        <v>2081.1</v>
      </c>
      <c r="B39" s="3">
        <f t="shared" si="13"/>
        <v>10.605499999999999</v>
      </c>
      <c r="C39" s="5">
        <f t="shared" si="1"/>
        <v>13075.936942771435</v>
      </c>
      <c r="D39" s="5">
        <f t="shared" si="2"/>
        <v>66.636321775293098</v>
      </c>
      <c r="E39" s="2">
        <v>2.6669999999999998</v>
      </c>
      <c r="F39" s="2">
        <f>0.015*E39+0.002</f>
        <v>4.2005000000000001E-2</v>
      </c>
      <c r="G39" s="1">
        <v>2.59</v>
      </c>
      <c r="H39" s="1">
        <f>0.025*G39+0.02</f>
        <v>8.4750000000000006E-2</v>
      </c>
      <c r="I39" s="2">
        <f t="shared" si="5"/>
        <v>0.97112860892388453</v>
      </c>
      <c r="J39" s="2">
        <f t="shared" si="6"/>
        <v>4.707246239889306E-2</v>
      </c>
      <c r="K39" s="2">
        <f t="shared" si="7"/>
        <v>0.99265433059203401</v>
      </c>
      <c r="L39" s="2"/>
      <c r="M39" s="2">
        <f t="shared" si="8"/>
        <v>0.99703598776347335</v>
      </c>
      <c r="N39" s="2"/>
      <c r="O39" s="5">
        <v>19</v>
      </c>
      <c r="P39" s="5">
        <v>2</v>
      </c>
      <c r="Q39" s="2">
        <f t="shared" si="9"/>
        <v>0.33161255787892258</v>
      </c>
      <c r="R39" s="2">
        <f t="shared" si="10"/>
        <v>3.4906585039886591E-2</v>
      </c>
      <c r="S39" s="2">
        <f t="shared" si="11"/>
        <v>0.37997113072066524</v>
      </c>
      <c r="T39" s="1"/>
      <c r="U39" s="2">
        <f t="shared" si="12"/>
        <v>0.38090814265977913</v>
      </c>
      <c r="V39" s="1"/>
      <c r="W39" s="1"/>
      <c r="X39" s="1"/>
      <c r="Y39" s="1"/>
    </row>
    <row r="40" spans="1:25">
      <c r="A40" s="3"/>
      <c r="B40" s="1"/>
      <c r="C40" s="1"/>
      <c r="D40" s="1"/>
      <c r="E40" s="2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5">
      <c r="A41" s="3"/>
      <c r="B41" s="1"/>
      <c r="C41" s="1"/>
      <c r="D41" s="1"/>
      <c r="E41" s="2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5">
      <c r="A42" s="3"/>
      <c r="B42" s="1"/>
      <c r="C42" s="1"/>
      <c r="D42" s="1"/>
      <c r="E42" s="2"/>
      <c r="F42" s="1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5">
      <c r="A43" s="3"/>
      <c r="B43" s="1"/>
      <c r="C43" s="1"/>
      <c r="D43" s="1"/>
      <c r="E43" s="8" t="s">
        <v>8</v>
      </c>
      <c r="F43" s="8" t="s">
        <v>2</v>
      </c>
      <c r="G43" s="2"/>
      <c r="I43" s="8" t="s">
        <v>10</v>
      </c>
      <c r="J43" s="8" t="s">
        <v>2</v>
      </c>
      <c r="K43" s="1"/>
      <c r="L43" s="1"/>
      <c r="M43" s="1"/>
      <c r="N43" s="1"/>
      <c r="O43" s="1"/>
      <c r="P43" s="1"/>
      <c r="Q43" s="1"/>
      <c r="R43" s="1"/>
    </row>
    <row r="44" spans="1:25">
      <c r="A44" s="3"/>
      <c r="B44" s="1"/>
      <c r="C44" s="1"/>
      <c r="D44" s="1"/>
      <c r="E44" s="2">
        <v>1.0349999999999999</v>
      </c>
      <c r="F44" s="2">
        <v>0.01</v>
      </c>
      <c r="I44" s="3">
        <v>82</v>
      </c>
      <c r="J44" s="3">
        <v>1</v>
      </c>
      <c r="K44" s="1"/>
      <c r="L44" s="1"/>
      <c r="M44" s="1"/>
      <c r="N44" s="1"/>
      <c r="O44" s="1"/>
      <c r="P44" s="1"/>
      <c r="Q44" s="1"/>
      <c r="R44" s="1"/>
    </row>
    <row r="45" spans="1:25">
      <c r="A45" s="3"/>
      <c r="B45" s="1"/>
      <c r="C45" s="1"/>
      <c r="D45" s="1"/>
      <c r="E45" s="1"/>
      <c r="F45" s="1"/>
      <c r="I45" s="1"/>
      <c r="J45" s="1"/>
      <c r="K45" s="8"/>
      <c r="L45" s="8"/>
      <c r="M45" s="8"/>
      <c r="N45" s="8"/>
      <c r="O45" s="1"/>
      <c r="P45" s="1"/>
    </row>
    <row r="46" spans="1:25" ht="14">
      <c r="A46" s="3"/>
      <c r="B46" s="1"/>
      <c r="C46" s="1"/>
      <c r="D46" s="1"/>
      <c r="E46" s="8" t="s">
        <v>9</v>
      </c>
      <c r="F46" s="8" t="s">
        <v>2</v>
      </c>
      <c r="I46" s="8" t="s">
        <v>11</v>
      </c>
      <c r="J46" s="8" t="s">
        <v>2</v>
      </c>
      <c r="K46" s="2"/>
      <c r="L46" s="2"/>
      <c r="M46" s="2"/>
      <c r="N46" s="2"/>
      <c r="O46" s="1"/>
      <c r="P46" s="1"/>
    </row>
    <row r="47" spans="1:25">
      <c r="A47" s="3"/>
      <c r="B47" s="1"/>
      <c r="C47" s="1"/>
      <c r="D47" s="1"/>
      <c r="E47" s="1">
        <v>399.8</v>
      </c>
      <c r="F47" s="1">
        <v>2.2000000000000002</v>
      </c>
      <c r="I47" s="3">
        <v>12.8</v>
      </c>
      <c r="J47" s="3">
        <v>0.3</v>
      </c>
      <c r="K47" s="1"/>
      <c r="L47" s="1"/>
      <c r="M47" s="1"/>
      <c r="N47" s="1"/>
      <c r="O47" s="1"/>
      <c r="P47" s="1"/>
    </row>
    <row r="48" spans="1:25">
      <c r="A48" s="3"/>
      <c r="B48" s="1"/>
      <c r="C48" s="1"/>
      <c r="D48" s="1"/>
      <c r="E48" s="1"/>
      <c r="F48" s="1"/>
      <c r="I48" s="1"/>
      <c r="J48" s="1"/>
      <c r="K48" s="8"/>
      <c r="L48" s="8"/>
      <c r="M48" s="8"/>
      <c r="N48" s="8"/>
      <c r="O48" s="1"/>
      <c r="P48" s="1"/>
    </row>
    <row r="49" spans="1:18" ht="14">
      <c r="A49" s="3"/>
      <c r="B49" s="1"/>
      <c r="C49" s="1"/>
      <c r="D49" s="1"/>
      <c r="E49" s="9" t="s">
        <v>12</v>
      </c>
      <c r="F49" s="8" t="s">
        <v>2</v>
      </c>
      <c r="I49" s="9"/>
      <c r="J49" s="8"/>
      <c r="K49" s="1"/>
      <c r="L49" s="1"/>
      <c r="M49" s="1"/>
      <c r="N49" s="1"/>
      <c r="O49" s="1"/>
      <c r="P49" s="1"/>
    </row>
    <row r="50" spans="1:18">
      <c r="A50" s="3"/>
      <c r="B50" s="1"/>
      <c r="C50" s="1"/>
      <c r="D50" s="1"/>
      <c r="E50" s="5">
        <f>1/SQRT(I44*E44/1000000000)</f>
        <v>3432.597634870333</v>
      </c>
      <c r="F50" s="5">
        <f>E50*(J44/I44+F44/E44)</f>
        <v>75.026141306521367</v>
      </c>
      <c r="I50" s="5"/>
      <c r="J50" s="5"/>
      <c r="K50" s="1"/>
      <c r="L50" s="1"/>
      <c r="M50" s="1"/>
      <c r="N50" s="1"/>
      <c r="O50" s="1"/>
      <c r="P50" s="1"/>
    </row>
    <row r="51" spans="1:18">
      <c r="A51" s="3"/>
      <c r="B51" s="1"/>
      <c r="C51" s="1"/>
      <c r="D51" s="1"/>
      <c r="E51" s="2"/>
      <c r="H51" s="1"/>
      <c r="K51" s="8"/>
      <c r="L51" s="8"/>
      <c r="M51" s="8"/>
      <c r="N51" s="8"/>
      <c r="O51" s="1"/>
      <c r="P51" s="1"/>
    </row>
    <row r="52" spans="1:18">
      <c r="A52" s="3"/>
      <c r="B52" s="1"/>
      <c r="C52" s="1"/>
      <c r="D52" s="1"/>
      <c r="E52" s="2"/>
      <c r="F52" s="1"/>
      <c r="G52" s="2"/>
      <c r="H52" s="1"/>
      <c r="K52" s="5"/>
      <c r="L52" s="5"/>
      <c r="M52" s="5"/>
      <c r="N52" s="5"/>
      <c r="O52" s="1"/>
      <c r="P52" s="1"/>
    </row>
    <row r="53" spans="1:18">
      <c r="A53" s="3"/>
      <c r="B53" s="1"/>
      <c r="C53" s="1"/>
      <c r="D53" s="1"/>
      <c r="E53" s="2"/>
      <c r="F53" s="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3"/>
      <c r="B54" s="1"/>
      <c r="C54" s="1"/>
      <c r="D54" s="1"/>
      <c r="E54" s="2"/>
      <c r="F54" s="1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3"/>
      <c r="B55" s="1"/>
      <c r="C55" s="1"/>
      <c r="D55" s="1"/>
      <c r="E55" s="2"/>
      <c r="F55" s="1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3"/>
      <c r="B56" s="1"/>
      <c r="C56" s="1"/>
      <c r="D56" s="1"/>
      <c r="E56" s="2"/>
      <c r="F56" s="1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3"/>
      <c r="B57" s="1"/>
      <c r="C57" s="1"/>
      <c r="D57" s="1"/>
      <c r="E57" s="2"/>
      <c r="F57" s="1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3"/>
      <c r="B58" s="1"/>
      <c r="C58" s="1"/>
      <c r="D58" s="1"/>
      <c r="E58" s="2"/>
      <c r="F58" s="1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3"/>
      <c r="B59" s="1"/>
      <c r="C59" s="1"/>
      <c r="D59" s="1"/>
      <c r="E59" s="2"/>
      <c r="F59" s="1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3"/>
      <c r="B60" s="1"/>
      <c r="C60" s="1"/>
      <c r="D60" s="1"/>
      <c r="E60" s="2"/>
      <c r="F60" s="1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3"/>
      <c r="B61" s="1"/>
      <c r="C61" s="1"/>
      <c r="D61" s="1"/>
      <c r="E61" s="2"/>
      <c r="F61" s="1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3"/>
      <c r="B62" s="1"/>
      <c r="C62" s="1"/>
      <c r="D62" s="1"/>
      <c r="E62" s="2"/>
      <c r="F62" s="1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3"/>
      <c r="B63" s="1"/>
      <c r="C63" s="1"/>
      <c r="D63" s="1"/>
      <c r="E63" s="2"/>
      <c r="F63" s="1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3"/>
      <c r="B64" s="1"/>
      <c r="C64" s="1"/>
      <c r="D64" s="1"/>
      <c r="E64" s="2"/>
      <c r="F64" s="1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3"/>
      <c r="B65" s="1"/>
      <c r="C65" s="1"/>
      <c r="D65" s="1"/>
      <c r="E65" s="2"/>
      <c r="F65" s="1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3"/>
      <c r="B66" s="1"/>
      <c r="C66" s="1"/>
      <c r="D66" s="1"/>
      <c r="E66" s="2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3"/>
      <c r="B67" s="1"/>
      <c r="C67" s="1"/>
      <c r="D67" s="1"/>
      <c r="E67" s="2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3"/>
      <c r="B68" s="1"/>
      <c r="C68" s="1"/>
      <c r="D68" s="1"/>
      <c r="E68" s="2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3"/>
      <c r="B69" s="1"/>
      <c r="C69" s="1"/>
      <c r="D69" s="1"/>
      <c r="E69" s="2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3"/>
      <c r="B70" s="1"/>
      <c r="C70" s="1"/>
      <c r="D70" s="1"/>
      <c r="E70" s="2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2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2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2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2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2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2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2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2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2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2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2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2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2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2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2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2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2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2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2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2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2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2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2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2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2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2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2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2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2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2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2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2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2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2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2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2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2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2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2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2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2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2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2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2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2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2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2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2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2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2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2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2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2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2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2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2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2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2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2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2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2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2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2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2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2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2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2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2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2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2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2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2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2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2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1"/>
      <c r="D145" s="1"/>
      <c r="E145" s="2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1"/>
      <c r="D146" s="1"/>
      <c r="E146" s="2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1"/>
      <c r="D147" s="1"/>
      <c r="E147" s="2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1"/>
      <c r="D148" s="1"/>
      <c r="E148" s="2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1"/>
      <c r="D149" s="1"/>
      <c r="E149" s="2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1"/>
      <c r="D150" s="1"/>
      <c r="E150" s="2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1"/>
      <c r="D151" s="1"/>
      <c r="E151" s="2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1"/>
      <c r="D152" s="1"/>
      <c r="E152" s="2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1"/>
      <c r="D153" s="1"/>
      <c r="E153" s="2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1"/>
      <c r="D154" s="1"/>
      <c r="E154" s="2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1"/>
      <c r="D155" s="1"/>
      <c r="E155" s="2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1"/>
      <c r="B156" s="1"/>
      <c r="C156" s="1"/>
      <c r="D156" s="1"/>
      <c r="E156" s="2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1"/>
      <c r="B157" s="1"/>
      <c r="C157" s="1"/>
      <c r="D157" s="1"/>
      <c r="E157" s="2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1"/>
      <c r="B158" s="1"/>
      <c r="C158" s="1"/>
      <c r="D158" s="1"/>
      <c r="E158" s="2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1"/>
      <c r="B159" s="1"/>
      <c r="C159" s="1"/>
      <c r="D159" s="1"/>
      <c r="E159" s="2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1"/>
      <c r="B160" s="1"/>
      <c r="C160" s="1"/>
      <c r="D160" s="1"/>
      <c r="E160" s="2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1"/>
      <c r="B161" s="1"/>
      <c r="C161" s="1"/>
      <c r="D161" s="1"/>
      <c r="E161" s="2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1"/>
      <c r="B162" s="1"/>
      <c r="C162" s="1"/>
      <c r="D162" s="1"/>
      <c r="E162" s="2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1"/>
      <c r="B163" s="1"/>
      <c r="C163" s="1"/>
      <c r="D163" s="1"/>
      <c r="E163" s="2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1"/>
      <c r="B164" s="1"/>
      <c r="C164" s="1"/>
      <c r="D164" s="1"/>
      <c r="E164" s="2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1"/>
      <c r="B165" s="1"/>
      <c r="C165" s="1"/>
      <c r="D165" s="1"/>
      <c r="E165" s="2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1"/>
      <c r="B166" s="1"/>
      <c r="C166" s="1"/>
      <c r="D166" s="1"/>
      <c r="E166" s="2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1"/>
      <c r="B167" s="1"/>
      <c r="C167" s="1"/>
      <c r="D167" s="1"/>
      <c r="E167" s="2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1"/>
      <c r="B168" s="1"/>
      <c r="C168" s="1"/>
      <c r="D168" s="1"/>
      <c r="E168" s="2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1"/>
      <c r="B169" s="1"/>
      <c r="C169" s="1"/>
      <c r="D169" s="1"/>
      <c r="E169" s="2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1"/>
      <c r="B170" s="1"/>
      <c r="C170" s="1"/>
      <c r="D170" s="1"/>
      <c r="E170" s="2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1"/>
      <c r="B171" s="1"/>
      <c r="C171" s="1"/>
      <c r="D171" s="1"/>
      <c r="E171" s="2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1"/>
      <c r="B172" s="1"/>
      <c r="C172" s="1"/>
      <c r="D172" s="1"/>
      <c r="E172" s="2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1"/>
      <c r="B173" s="1"/>
      <c r="C173" s="1"/>
      <c r="D173" s="1"/>
      <c r="E173" s="2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1"/>
      <c r="B174" s="1"/>
      <c r="C174" s="1"/>
      <c r="D174" s="1"/>
      <c r="E174" s="2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1"/>
      <c r="B175" s="1"/>
      <c r="C175" s="1"/>
      <c r="D175" s="1"/>
      <c r="E175" s="2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1"/>
      <c r="B176" s="1"/>
      <c r="C176" s="1"/>
      <c r="D176" s="1"/>
      <c r="E176" s="2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1"/>
      <c r="B177" s="1"/>
      <c r="C177" s="1"/>
      <c r="D177" s="1"/>
      <c r="E177" s="2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1"/>
      <c r="B178" s="1"/>
      <c r="C178" s="1"/>
      <c r="D178" s="1"/>
      <c r="E178" s="2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1"/>
      <c r="B179" s="1"/>
      <c r="C179" s="1"/>
      <c r="D179" s="1"/>
      <c r="E179" s="2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1"/>
      <c r="B180" s="1"/>
      <c r="C180" s="1"/>
      <c r="D180" s="1"/>
      <c r="E180" s="2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1"/>
      <c r="B181" s="1"/>
      <c r="C181" s="1"/>
      <c r="D181" s="1"/>
      <c r="E181" s="2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1"/>
      <c r="B182" s="1"/>
      <c r="C182" s="1"/>
      <c r="D182" s="1"/>
      <c r="E182" s="2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1"/>
      <c r="B183" s="1"/>
      <c r="C183" s="1"/>
      <c r="D183" s="1"/>
      <c r="E183" s="2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1"/>
      <c r="B184" s="1"/>
      <c r="C184" s="1"/>
      <c r="D184" s="1"/>
      <c r="E184" s="2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1"/>
      <c r="B185" s="1"/>
      <c r="C185" s="1"/>
      <c r="D185" s="1"/>
      <c r="E185" s="2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1"/>
      <c r="B186" s="1"/>
      <c r="C186" s="1"/>
      <c r="D186" s="1"/>
      <c r="E186" s="2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1"/>
      <c r="B187" s="1"/>
      <c r="C187" s="1"/>
      <c r="D187" s="1"/>
      <c r="E187" s="2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1"/>
      <c r="B188" s="1"/>
      <c r="C188" s="1"/>
      <c r="D188" s="1"/>
      <c r="E188" s="2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1"/>
      <c r="B189" s="1"/>
      <c r="C189" s="1"/>
      <c r="D189" s="1"/>
      <c r="E189" s="2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1"/>
      <c r="B190" s="1"/>
      <c r="C190" s="1"/>
      <c r="D190" s="1"/>
      <c r="E190" s="2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1"/>
      <c r="B191" s="1"/>
      <c r="C191" s="1"/>
      <c r="D191" s="1"/>
      <c r="E191" s="2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1"/>
      <c r="B192" s="1"/>
      <c r="C192" s="1"/>
      <c r="D192" s="1"/>
      <c r="E192" s="2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1"/>
      <c r="B193" s="1"/>
      <c r="C193" s="1"/>
      <c r="D193" s="1"/>
      <c r="E193" s="2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1"/>
      <c r="B194" s="1"/>
      <c r="C194" s="1"/>
      <c r="D194" s="1"/>
      <c r="E194" s="2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1"/>
      <c r="B195" s="1"/>
      <c r="C195" s="1"/>
      <c r="D195" s="1"/>
      <c r="E195" s="2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1"/>
      <c r="B196" s="1"/>
      <c r="C196" s="1"/>
      <c r="D196" s="1"/>
      <c r="E196" s="2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1"/>
      <c r="B197" s="1"/>
      <c r="C197" s="1"/>
      <c r="D197" s="1"/>
      <c r="E197" s="2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1"/>
      <c r="B198" s="1"/>
      <c r="C198" s="1"/>
      <c r="D198" s="1"/>
      <c r="E198" s="2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1"/>
      <c r="B199" s="1"/>
      <c r="C199" s="1"/>
      <c r="D199" s="1"/>
      <c r="E199" s="2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1"/>
      <c r="B200" s="1"/>
      <c r="C200" s="1"/>
      <c r="D200" s="1"/>
      <c r="E200" s="2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>
      <c r="A201" s="1"/>
      <c r="B201" s="1"/>
      <c r="C201" s="1"/>
      <c r="D201" s="1"/>
      <c r="E201" s="2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>
      <c r="A202" s="1"/>
      <c r="B202" s="1"/>
      <c r="C202" s="1"/>
      <c r="D202" s="1"/>
      <c r="E202" s="2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>
      <c r="A203" s="1"/>
      <c r="B203" s="1"/>
      <c r="C203" s="1"/>
      <c r="D203" s="1"/>
      <c r="E203" s="2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>
      <c r="A204" s="1"/>
      <c r="B204" s="1"/>
      <c r="C204" s="1"/>
      <c r="D204" s="1"/>
      <c r="E204" s="2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>
      <c r="A205" s="1"/>
      <c r="B205" s="1"/>
      <c r="C205" s="1"/>
      <c r="D205" s="1"/>
      <c r="E205" s="2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>
      <c r="A206" s="1"/>
      <c r="B206" s="1"/>
      <c r="C206" s="1"/>
      <c r="D206" s="1"/>
      <c r="E206" s="2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>
      <c r="A207" s="1"/>
      <c r="B207" s="1"/>
      <c r="C207" s="1"/>
      <c r="D207" s="1"/>
      <c r="E207" s="2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>
      <c r="A208" s="1"/>
      <c r="B208" s="1"/>
      <c r="C208" s="1"/>
      <c r="D208" s="1"/>
      <c r="E208" s="2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>
      <c r="A209" s="1"/>
      <c r="B209" s="1"/>
      <c r="C209" s="1"/>
      <c r="D209" s="1"/>
      <c r="E209" s="2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>
      <c r="A210" s="1"/>
      <c r="B210" s="1"/>
      <c r="C210" s="1"/>
      <c r="D210" s="1"/>
      <c r="E210" s="2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>
      <c r="A211" s="1"/>
      <c r="B211" s="1"/>
      <c r="C211" s="1"/>
      <c r="D211" s="1"/>
      <c r="E211" s="2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>
      <c r="A212" s="1"/>
      <c r="B212" s="1"/>
      <c r="C212" s="1"/>
      <c r="D212" s="1"/>
      <c r="E212" s="2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>
      <c r="A213" s="1"/>
      <c r="B213" s="1"/>
      <c r="C213" s="1"/>
      <c r="D213" s="1"/>
      <c r="E213" s="2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>
      <c r="A214" s="1"/>
      <c r="B214" s="1"/>
      <c r="C214" s="1"/>
      <c r="D214" s="1"/>
      <c r="E214" s="2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>
      <c r="A215" s="1"/>
      <c r="B215" s="1"/>
      <c r="C215" s="1"/>
      <c r="D215" s="1"/>
      <c r="E215" s="2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>
      <c r="A216" s="1"/>
      <c r="B216" s="1"/>
      <c r="C216" s="1"/>
      <c r="D216" s="1"/>
      <c r="E216" s="2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>
      <c r="A217" s="1"/>
      <c r="B217" s="1"/>
      <c r="C217" s="1"/>
      <c r="D217" s="1"/>
      <c r="E217" s="2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>
      <c r="A218" s="1"/>
      <c r="B218" s="1"/>
      <c r="C218" s="1"/>
      <c r="D218" s="1"/>
      <c r="E218" s="2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>
      <c r="A219" s="1"/>
      <c r="B219" s="1"/>
      <c r="C219" s="1"/>
      <c r="D219" s="1"/>
      <c r="E219" s="2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>
      <c r="A220" s="1"/>
      <c r="B220" s="1"/>
      <c r="C220" s="1"/>
      <c r="D220" s="1"/>
      <c r="E220" s="2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>
      <c r="A221" s="1"/>
      <c r="B221" s="1"/>
      <c r="C221" s="1"/>
      <c r="D221" s="1"/>
      <c r="E221" s="2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>
      <c r="A222" s="1"/>
      <c r="B222" s="1"/>
      <c r="C222" s="1"/>
      <c r="D222" s="1"/>
      <c r="E222" s="2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>
      <c r="A223" s="1"/>
      <c r="B223" s="1"/>
      <c r="C223" s="1"/>
      <c r="D223" s="1"/>
      <c r="E223" s="2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>
      <c r="A224" s="1"/>
      <c r="B224" s="1"/>
      <c r="C224" s="1"/>
      <c r="D224" s="1"/>
      <c r="E224" s="2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>
      <c r="A225" s="1"/>
      <c r="B225" s="1"/>
      <c r="C225" s="1"/>
      <c r="D225" s="1"/>
      <c r="E225" s="2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>
      <c r="A226" s="1"/>
      <c r="B226" s="1"/>
      <c r="C226" s="1"/>
      <c r="D226" s="1"/>
      <c r="E226" s="2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>
      <c r="A227" s="1"/>
      <c r="B227" s="1"/>
      <c r="C227" s="1"/>
      <c r="D227" s="1"/>
      <c r="E227" s="2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>
      <c r="A228" s="1"/>
      <c r="B228" s="1"/>
      <c r="C228" s="1"/>
      <c r="D228" s="1"/>
      <c r="E228" s="2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>
      <c r="A229" s="1"/>
      <c r="B229" s="1"/>
      <c r="C229" s="1"/>
      <c r="D229" s="1"/>
      <c r="E229" s="2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>
      <c r="A230" s="1"/>
      <c r="B230" s="1"/>
      <c r="C230" s="1"/>
      <c r="D230" s="1"/>
      <c r="E230" s="2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>
      <c r="A231" s="1"/>
      <c r="B231" s="1"/>
      <c r="C231" s="1"/>
      <c r="D231" s="1"/>
      <c r="E231" s="2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>
      <c r="A232" s="1"/>
      <c r="B232" s="1"/>
      <c r="C232" s="1"/>
      <c r="D232" s="1"/>
      <c r="E232" s="2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>
      <c r="A233" s="1"/>
      <c r="B233" s="1"/>
      <c r="C233" s="1"/>
      <c r="D233" s="1"/>
      <c r="E233" s="2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>
      <c r="A234" s="1"/>
      <c r="B234" s="1"/>
      <c r="C234" s="1"/>
      <c r="D234" s="1"/>
      <c r="E234" s="2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>
      <c r="A235" s="1"/>
      <c r="B235" s="1"/>
      <c r="C235" s="1"/>
      <c r="D235" s="1"/>
      <c r="E235" s="2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>
      <c r="A236" s="1"/>
      <c r="B236" s="1"/>
      <c r="C236" s="1"/>
      <c r="D236" s="1"/>
      <c r="E236" s="2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>
      <c r="A237" s="1"/>
      <c r="B237" s="1"/>
      <c r="C237" s="1"/>
      <c r="D237" s="1"/>
      <c r="E237" s="2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>
      <c r="A238" s="1"/>
      <c r="B238" s="1"/>
      <c r="C238" s="1"/>
      <c r="D238" s="1"/>
      <c r="E238" s="2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>
      <c r="A239" s="1"/>
      <c r="B239" s="1"/>
      <c r="C239" s="1"/>
      <c r="D239" s="1"/>
      <c r="E239" s="2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>
      <c r="A240" s="1"/>
      <c r="B240" s="1"/>
      <c r="C240" s="1"/>
      <c r="D240" s="1"/>
      <c r="E240" s="2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>
      <c r="A241" s="1"/>
      <c r="B241" s="1"/>
      <c r="C241" s="1"/>
      <c r="D241" s="1"/>
      <c r="E241" s="2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>
      <c r="A242" s="1"/>
      <c r="B242" s="1"/>
      <c r="C242" s="1"/>
      <c r="D242" s="1"/>
      <c r="E242" s="2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>
      <c r="A243" s="1"/>
      <c r="B243" s="1"/>
      <c r="C243" s="1"/>
      <c r="D243" s="1"/>
      <c r="E243" s="2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>
      <c r="A244" s="1"/>
      <c r="B244" s="1"/>
      <c r="C244" s="1"/>
      <c r="D244" s="1"/>
      <c r="E244" s="2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>
      <c r="A245" s="1"/>
      <c r="B245" s="1"/>
      <c r="C245" s="1"/>
      <c r="D245" s="1"/>
      <c r="E245" s="2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>
      <c r="A246" s="1"/>
      <c r="B246" s="1"/>
      <c r="C246" s="1"/>
      <c r="D246" s="1"/>
      <c r="E246" s="2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>
      <c r="A247" s="1"/>
      <c r="B247" s="1"/>
      <c r="C247" s="1"/>
      <c r="D247" s="1"/>
      <c r="E247" s="2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>
      <c r="A248" s="1"/>
      <c r="B248" s="1"/>
      <c r="C248" s="1"/>
      <c r="D248" s="1"/>
      <c r="E248" s="2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>
      <c r="A249" s="1"/>
      <c r="B249" s="1"/>
      <c r="C249" s="1"/>
      <c r="D249" s="1"/>
      <c r="E249" s="2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>
      <c r="A250" s="1"/>
      <c r="B250" s="1"/>
      <c r="C250" s="1"/>
      <c r="D250" s="1"/>
      <c r="E250" s="2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>
      <c r="A251" s="1"/>
      <c r="B251" s="1"/>
      <c r="C251" s="1"/>
      <c r="D251" s="1"/>
      <c r="E251" s="2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>
      <c r="E252" s="2"/>
      <c r="G252" s="2"/>
    </row>
    <row r="253" spans="1:18">
      <c r="E253" s="2"/>
      <c r="G253" s="2"/>
    </row>
    <row r="254" spans="1:18">
      <c r="E254" s="2"/>
      <c r="G254" s="2"/>
    </row>
    <row r="255" spans="1:18">
      <c r="E255" s="2"/>
      <c r="G255" s="2"/>
    </row>
    <row r="256" spans="1:18">
      <c r="E256" s="2"/>
      <c r="G256" s="2"/>
    </row>
    <row r="257" spans="5:7">
      <c r="E257" s="2"/>
      <c r="G257" s="2"/>
    </row>
    <row r="258" spans="5:7">
      <c r="E258" s="2"/>
      <c r="G258" s="2"/>
    </row>
    <row r="259" spans="5:7">
      <c r="E259" s="2"/>
      <c r="G259" s="2"/>
    </row>
    <row r="260" spans="5:7">
      <c r="E260" s="2"/>
      <c r="G260" s="2"/>
    </row>
    <row r="261" spans="5:7">
      <c r="E261" s="2"/>
      <c r="G261" s="2"/>
    </row>
    <row r="262" spans="5:7">
      <c r="E262" s="2"/>
      <c r="G262" s="2"/>
    </row>
    <row r="263" spans="5:7">
      <c r="E263" s="2"/>
      <c r="G263" s="2"/>
    </row>
    <row r="264" spans="5:7">
      <c r="E264" s="2"/>
      <c r="G264" s="2"/>
    </row>
    <row r="265" spans="5:7">
      <c r="E265" s="2"/>
      <c r="G265" s="2"/>
    </row>
    <row r="266" spans="5:7">
      <c r="E266" s="2"/>
      <c r="G266" s="2"/>
    </row>
    <row r="267" spans="5:7">
      <c r="E267" s="2"/>
      <c r="G267" s="2"/>
    </row>
    <row r="268" spans="5:7">
      <c r="E268" s="2"/>
      <c r="G268" s="2"/>
    </row>
    <row r="269" spans="5:7">
      <c r="E269" s="2"/>
      <c r="G269" s="2"/>
    </row>
    <row r="270" spans="5:7">
      <c r="E270" s="2"/>
      <c r="G270" s="2"/>
    </row>
    <row r="271" spans="5:7">
      <c r="E271" s="2"/>
      <c r="G271" s="2"/>
    </row>
    <row r="272" spans="5:7">
      <c r="E272" s="2"/>
      <c r="G272" s="2"/>
    </row>
    <row r="273" spans="5:7">
      <c r="E273" s="2"/>
      <c r="G273" s="2"/>
    </row>
    <row r="274" spans="5:7">
      <c r="E274" s="2"/>
      <c r="G274" s="2"/>
    </row>
    <row r="275" spans="5:7">
      <c r="E275" s="2"/>
      <c r="G275" s="2"/>
    </row>
    <row r="276" spans="5:7">
      <c r="E276" s="2"/>
      <c r="G276" s="2"/>
    </row>
    <row r="277" spans="5:7">
      <c r="E277" s="2"/>
      <c r="G277" s="2"/>
    </row>
    <row r="278" spans="5:7">
      <c r="E278" s="2"/>
      <c r="G278" s="2"/>
    </row>
    <row r="279" spans="5:7">
      <c r="E279" s="2"/>
      <c r="G279" s="2"/>
    </row>
    <row r="280" spans="5:7">
      <c r="E280" s="2"/>
      <c r="G280" s="2"/>
    </row>
    <row r="281" spans="5:7">
      <c r="E281" s="2"/>
      <c r="G281" s="2"/>
    </row>
    <row r="282" spans="5:7">
      <c r="E282" s="2"/>
      <c r="G282" s="2"/>
    </row>
    <row r="283" spans="5:7">
      <c r="E283" s="2"/>
      <c r="G283" s="2"/>
    </row>
    <row r="284" spans="5:7">
      <c r="E284" s="2"/>
      <c r="G284" s="2"/>
    </row>
    <row r="285" spans="5:7">
      <c r="E285" s="2"/>
      <c r="G285" s="2"/>
    </row>
    <row r="286" spans="5:7">
      <c r="E286" s="2"/>
      <c r="G286" s="2"/>
    </row>
    <row r="287" spans="5:7">
      <c r="E287" s="2"/>
      <c r="G287" s="2"/>
    </row>
    <row r="288" spans="5:7">
      <c r="E288" s="2"/>
      <c r="G288" s="2"/>
    </row>
    <row r="289" spans="5:7">
      <c r="E289" s="2"/>
      <c r="G289" s="2"/>
    </row>
    <row r="290" spans="5:7">
      <c r="E290" s="2"/>
      <c r="G290" s="2"/>
    </row>
    <row r="291" spans="5:7">
      <c r="E291" s="2"/>
      <c r="G291" s="2"/>
    </row>
    <row r="292" spans="5:7">
      <c r="E292" s="2"/>
      <c r="G292" s="2"/>
    </row>
    <row r="293" spans="5:7">
      <c r="E293" s="2"/>
      <c r="G293" s="2"/>
    </row>
    <row r="294" spans="5:7">
      <c r="E294" s="2"/>
      <c r="G294" s="2"/>
    </row>
    <row r="295" spans="5:7">
      <c r="E295" s="2"/>
      <c r="G295" s="2"/>
    </row>
    <row r="296" spans="5:7">
      <c r="E296" s="2"/>
      <c r="G296" s="2"/>
    </row>
    <row r="297" spans="5:7">
      <c r="E297" s="2"/>
      <c r="G297" s="2"/>
    </row>
    <row r="298" spans="5:7">
      <c r="E298" s="2"/>
      <c r="G298" s="2"/>
    </row>
    <row r="299" spans="5:7">
      <c r="E299" s="2"/>
      <c r="G299" s="2"/>
    </row>
    <row r="300" spans="5:7">
      <c r="E300" s="2"/>
      <c r="G300" s="2"/>
    </row>
    <row r="301" spans="5:7">
      <c r="E301" s="2"/>
      <c r="G301" s="2"/>
    </row>
    <row r="302" spans="5:7">
      <c r="E302" s="2"/>
      <c r="G302" s="2"/>
    </row>
    <row r="303" spans="5:7">
      <c r="E303" s="2"/>
      <c r="G303" s="2"/>
    </row>
    <row r="304" spans="5:7">
      <c r="E304" s="2"/>
      <c r="G304" s="2"/>
    </row>
    <row r="305" spans="5:7">
      <c r="E305" s="2"/>
      <c r="G305" s="2"/>
    </row>
    <row r="306" spans="5:7">
      <c r="E306" s="2"/>
      <c r="G306" s="2"/>
    </row>
    <row r="307" spans="5:7">
      <c r="E307" s="2"/>
      <c r="G307" s="2"/>
    </row>
    <row r="308" spans="5:7">
      <c r="E308" s="2"/>
      <c r="G308" s="2"/>
    </row>
    <row r="309" spans="5:7">
      <c r="E309" s="2"/>
      <c r="G309" s="2"/>
    </row>
    <row r="310" spans="5:7">
      <c r="E310" s="2"/>
      <c r="G310" s="2"/>
    </row>
    <row r="311" spans="5:7">
      <c r="E311" s="2"/>
      <c r="G311" s="2"/>
    </row>
    <row r="312" spans="5:7">
      <c r="E312" s="2"/>
      <c r="G312" s="2"/>
    </row>
    <row r="313" spans="5:7">
      <c r="E313" s="2"/>
      <c r="G313" s="2"/>
    </row>
    <row r="314" spans="5:7">
      <c r="E314" s="2"/>
      <c r="G314" s="2"/>
    </row>
    <row r="315" spans="5:7">
      <c r="E315" s="2"/>
      <c r="G315" s="2"/>
    </row>
    <row r="316" spans="5:7">
      <c r="E316" s="2"/>
      <c r="G316" s="2"/>
    </row>
    <row r="317" spans="5:7">
      <c r="E317" s="2"/>
      <c r="G317" s="2"/>
    </row>
    <row r="318" spans="5:7">
      <c r="E318" s="2"/>
      <c r="G318" s="2"/>
    </row>
    <row r="319" spans="5:7">
      <c r="E319" s="2"/>
      <c r="G319" s="2"/>
    </row>
    <row r="320" spans="5:7">
      <c r="E320" s="2"/>
      <c r="G320" s="2"/>
    </row>
    <row r="321" spans="5:7">
      <c r="E321" s="2"/>
      <c r="G321" s="2"/>
    </row>
    <row r="322" spans="5:7">
      <c r="E322" s="2"/>
      <c r="G322" s="2"/>
    </row>
    <row r="323" spans="5:7">
      <c r="E323" s="2"/>
      <c r="G323" s="2"/>
    </row>
    <row r="324" spans="5:7">
      <c r="E324" s="2"/>
      <c r="G324" s="2"/>
    </row>
    <row r="325" spans="5:7">
      <c r="E325" s="2"/>
      <c r="G325" s="2"/>
    </row>
    <row r="326" spans="5:7">
      <c r="E326" s="2"/>
      <c r="G326" s="2"/>
    </row>
    <row r="327" spans="5:7">
      <c r="E327" s="2"/>
      <c r="G327" s="2"/>
    </row>
    <row r="328" spans="5:7">
      <c r="E328" s="2"/>
      <c r="G328" s="2"/>
    </row>
    <row r="329" spans="5:7">
      <c r="E329" s="2"/>
      <c r="G329" s="2"/>
    </row>
    <row r="330" spans="5:7">
      <c r="E330" s="2"/>
      <c r="G330" s="2"/>
    </row>
    <row r="331" spans="5:7">
      <c r="E331" s="2"/>
      <c r="G331" s="2"/>
    </row>
    <row r="332" spans="5:7">
      <c r="E332" s="2"/>
      <c r="G332" s="2"/>
    </row>
    <row r="333" spans="5:7">
      <c r="E333" s="2"/>
      <c r="G333" s="2"/>
    </row>
    <row r="334" spans="5:7">
      <c r="E334" s="2"/>
      <c r="G334" s="2"/>
    </row>
    <row r="335" spans="5:7">
      <c r="E335" s="2"/>
      <c r="G335" s="2"/>
    </row>
    <row r="336" spans="5:7">
      <c r="E336" s="2"/>
      <c r="G336" s="2"/>
    </row>
    <row r="337" spans="5:7">
      <c r="E337" s="2"/>
      <c r="G337" s="2"/>
    </row>
    <row r="338" spans="5:7">
      <c r="E338" s="2"/>
      <c r="G338" s="2"/>
    </row>
    <row r="339" spans="5:7">
      <c r="E339" s="2"/>
      <c r="G339" s="2"/>
    </row>
    <row r="340" spans="5:7">
      <c r="E340" s="2"/>
      <c r="G340" s="2"/>
    </row>
    <row r="341" spans="5:7">
      <c r="E341" s="2"/>
      <c r="G341" s="2"/>
    </row>
    <row r="342" spans="5:7">
      <c r="E342" s="2"/>
      <c r="G342" s="2"/>
    </row>
    <row r="343" spans="5:7">
      <c r="E343" s="2"/>
      <c r="G343" s="2"/>
    </row>
    <row r="344" spans="5:7">
      <c r="E344" s="2"/>
      <c r="G344" s="2"/>
    </row>
    <row r="345" spans="5:7">
      <c r="E345" s="2"/>
      <c r="G345" s="2"/>
    </row>
    <row r="346" spans="5:7">
      <c r="E346" s="2"/>
      <c r="G346" s="2"/>
    </row>
    <row r="347" spans="5:7">
      <c r="E347" s="2"/>
      <c r="G347" s="2"/>
    </row>
    <row r="348" spans="5:7">
      <c r="E348" s="2"/>
      <c r="G348" s="2"/>
    </row>
    <row r="349" spans="5:7">
      <c r="E349" s="2"/>
      <c r="G349" s="2"/>
    </row>
    <row r="350" spans="5:7">
      <c r="E350" s="2"/>
      <c r="G350" s="2"/>
    </row>
    <row r="351" spans="5:7">
      <c r="E351" s="2"/>
      <c r="G351" s="2"/>
    </row>
    <row r="352" spans="5:7">
      <c r="E352" s="2"/>
      <c r="G352" s="2"/>
    </row>
    <row r="353" spans="5:7">
      <c r="E353" s="2"/>
      <c r="G353" s="2"/>
    </row>
    <row r="354" spans="5:7">
      <c r="E354" s="2"/>
      <c r="G354" s="2"/>
    </row>
    <row r="355" spans="5:7">
      <c r="E355" s="2"/>
      <c r="G355" s="2"/>
    </row>
    <row r="356" spans="5:7">
      <c r="E356" s="2"/>
      <c r="G356" s="2"/>
    </row>
    <row r="357" spans="5:7">
      <c r="E357" s="2"/>
      <c r="G357" s="2"/>
    </row>
    <row r="358" spans="5:7">
      <c r="E358" s="2"/>
      <c r="G358" s="2"/>
    </row>
    <row r="359" spans="5:7">
      <c r="E359" s="2"/>
      <c r="G359" s="2"/>
    </row>
    <row r="360" spans="5:7">
      <c r="E360" s="2"/>
      <c r="G360" s="2"/>
    </row>
    <row r="361" spans="5:7">
      <c r="E361" s="2"/>
      <c r="G361" s="2"/>
    </row>
    <row r="362" spans="5:7">
      <c r="E362" s="2"/>
      <c r="G362" s="2"/>
    </row>
    <row r="363" spans="5:7">
      <c r="E363" s="2"/>
      <c r="G363" s="2"/>
    </row>
    <row r="364" spans="5:7">
      <c r="E364" s="2"/>
      <c r="G364" s="2"/>
    </row>
    <row r="365" spans="5:7">
      <c r="E365" s="2"/>
      <c r="G365" s="2"/>
    </row>
    <row r="366" spans="5:7">
      <c r="E366" s="2"/>
      <c r="G366" s="2"/>
    </row>
    <row r="367" spans="5:7">
      <c r="E367" s="2"/>
      <c r="G367" s="2"/>
    </row>
    <row r="368" spans="5:7">
      <c r="E368" s="2"/>
      <c r="G368" s="2"/>
    </row>
    <row r="369" spans="5:7">
      <c r="E369" s="2"/>
      <c r="G369" s="2"/>
    </row>
    <row r="370" spans="5:7">
      <c r="E370" s="2"/>
      <c r="G370" s="2"/>
    </row>
    <row r="371" spans="5:7">
      <c r="E371" s="2"/>
      <c r="G371" s="2"/>
    </row>
    <row r="372" spans="5:7">
      <c r="E372" s="2"/>
      <c r="G372" s="2"/>
    </row>
    <row r="373" spans="5:7">
      <c r="E373" s="2"/>
      <c r="G373" s="2"/>
    </row>
    <row r="374" spans="5:7">
      <c r="E374" s="2"/>
      <c r="G374" s="2"/>
    </row>
    <row r="375" spans="5:7">
      <c r="E375" s="2"/>
      <c r="G375" s="2"/>
    </row>
    <row r="376" spans="5:7">
      <c r="E376" s="2"/>
      <c r="G376" s="2"/>
    </row>
    <row r="377" spans="5:7">
      <c r="E377" s="2"/>
      <c r="G377" s="2"/>
    </row>
    <row r="378" spans="5:7">
      <c r="E378" s="2"/>
      <c r="G378" s="2"/>
    </row>
    <row r="379" spans="5:7">
      <c r="E379" s="2"/>
      <c r="G379" s="2"/>
    </row>
    <row r="380" spans="5:7">
      <c r="E380" s="2"/>
      <c r="G380" s="2"/>
    </row>
    <row r="381" spans="5:7">
      <c r="E381" s="2"/>
      <c r="G381" s="2"/>
    </row>
    <row r="382" spans="5:7">
      <c r="E382" s="2"/>
      <c r="G382" s="2"/>
    </row>
    <row r="383" spans="5:7">
      <c r="E383" s="2"/>
      <c r="G383" s="2"/>
    </row>
    <row r="384" spans="5:7">
      <c r="E384" s="2"/>
      <c r="G384" s="2"/>
    </row>
    <row r="385" spans="5:7">
      <c r="E385" s="2"/>
      <c r="G385" s="2"/>
    </row>
    <row r="386" spans="5:7">
      <c r="E386" s="2"/>
      <c r="G386" s="2"/>
    </row>
    <row r="387" spans="5:7">
      <c r="E387" s="2"/>
      <c r="G387" s="2"/>
    </row>
    <row r="388" spans="5:7">
      <c r="E388" s="2"/>
      <c r="G388" s="2"/>
    </row>
    <row r="389" spans="5:7">
      <c r="E389" s="2"/>
      <c r="G389" s="2"/>
    </row>
    <row r="390" spans="5:7">
      <c r="E390" s="2"/>
      <c r="G390" s="2"/>
    </row>
    <row r="391" spans="5:7">
      <c r="E391" s="2"/>
      <c r="G391" s="2"/>
    </row>
    <row r="392" spans="5:7">
      <c r="E392" s="2"/>
      <c r="G392" s="2"/>
    </row>
    <row r="393" spans="5:7">
      <c r="E393" s="2"/>
      <c r="G393" s="2"/>
    </row>
    <row r="394" spans="5:7">
      <c r="E394" s="2"/>
      <c r="G394" s="2"/>
    </row>
    <row r="395" spans="5:7">
      <c r="E395" s="2"/>
      <c r="G395" s="2"/>
    </row>
    <row r="396" spans="5:7">
      <c r="E396" s="2"/>
      <c r="G396" s="2"/>
    </row>
    <row r="397" spans="5:7">
      <c r="E397" s="2"/>
      <c r="G397" s="2"/>
    </row>
    <row r="398" spans="5:7">
      <c r="E398" s="2"/>
      <c r="G398" s="2"/>
    </row>
    <row r="399" spans="5:7">
      <c r="E399" s="2"/>
      <c r="G399" s="2"/>
    </row>
    <row r="400" spans="5:7">
      <c r="E400" s="2"/>
      <c r="G400" s="2"/>
    </row>
    <row r="401" spans="5:7">
      <c r="E401" s="2"/>
      <c r="G401" s="2"/>
    </row>
    <row r="402" spans="5:7">
      <c r="E402" s="2"/>
      <c r="G402" s="2"/>
    </row>
    <row r="403" spans="5:7">
      <c r="E403" s="2"/>
      <c r="G403" s="2"/>
    </row>
    <row r="404" spans="5:7">
      <c r="E404" s="2"/>
      <c r="G404" s="2"/>
    </row>
    <row r="405" spans="5:7">
      <c r="E405" s="2"/>
      <c r="G405" s="2"/>
    </row>
    <row r="406" spans="5:7">
      <c r="E406" s="2"/>
      <c r="G406" s="2"/>
    </row>
    <row r="407" spans="5:7">
      <c r="E407" s="2"/>
      <c r="G407" s="2"/>
    </row>
    <row r="408" spans="5:7">
      <c r="E408" s="2"/>
      <c r="G408" s="2"/>
    </row>
    <row r="409" spans="5:7">
      <c r="E409" s="2"/>
      <c r="G409" s="2"/>
    </row>
    <row r="410" spans="5:7">
      <c r="E410" s="2"/>
      <c r="G410" s="2"/>
    </row>
    <row r="411" spans="5:7">
      <c r="E411" s="2"/>
      <c r="G411" s="2"/>
    </row>
    <row r="412" spans="5:7">
      <c r="E412" s="2"/>
      <c r="G412" s="2"/>
    </row>
    <row r="413" spans="5:7">
      <c r="E413" s="2"/>
      <c r="G413" s="2"/>
    </row>
    <row r="414" spans="5:7">
      <c r="E414" s="2"/>
      <c r="G414" s="2"/>
    </row>
    <row r="415" spans="5:7">
      <c r="E415" s="2"/>
      <c r="G415" s="2"/>
    </row>
    <row r="416" spans="5:7">
      <c r="E416" s="2"/>
      <c r="G416" s="2"/>
    </row>
    <row r="417" spans="5:7">
      <c r="E417" s="2"/>
      <c r="G417" s="2"/>
    </row>
    <row r="418" spans="5:7">
      <c r="E418" s="2"/>
      <c r="G418" s="2"/>
    </row>
    <row r="419" spans="5:7">
      <c r="E419" s="2"/>
      <c r="G419" s="2"/>
    </row>
    <row r="420" spans="5:7">
      <c r="E420" s="2"/>
      <c r="G420" s="2"/>
    </row>
    <row r="421" spans="5:7">
      <c r="E421" s="2"/>
      <c r="G421" s="2"/>
    </row>
    <row r="422" spans="5:7">
      <c r="E422" s="2"/>
      <c r="G422" s="2"/>
    </row>
    <row r="423" spans="5:7">
      <c r="E423" s="2"/>
      <c r="G423" s="2"/>
    </row>
    <row r="424" spans="5:7">
      <c r="E424" s="2"/>
      <c r="G424" s="2"/>
    </row>
    <row r="425" spans="5:7">
      <c r="E425" s="2"/>
      <c r="G425" s="2"/>
    </row>
    <row r="426" spans="5:7">
      <c r="E426" s="2"/>
      <c r="G426" s="2"/>
    </row>
    <row r="427" spans="5:7">
      <c r="E427" s="2"/>
      <c r="G427" s="2"/>
    </row>
    <row r="428" spans="5:7">
      <c r="E428" s="2"/>
      <c r="G428" s="2"/>
    </row>
    <row r="429" spans="5:7">
      <c r="E429" s="2"/>
      <c r="G429" s="2"/>
    </row>
    <row r="430" spans="5:7">
      <c r="E430" s="2"/>
      <c r="G430" s="2"/>
    </row>
    <row r="431" spans="5:7">
      <c r="E431" s="2"/>
      <c r="G431" s="2"/>
    </row>
    <row r="432" spans="5:7">
      <c r="E432" s="2"/>
      <c r="G432" s="2"/>
    </row>
    <row r="433" spans="5:7">
      <c r="E433" s="2"/>
      <c r="G433" s="2"/>
    </row>
    <row r="434" spans="5:7">
      <c r="E434" s="2"/>
      <c r="G434" s="2"/>
    </row>
    <row r="435" spans="5:7">
      <c r="E435" s="2"/>
      <c r="G435" s="2"/>
    </row>
    <row r="436" spans="5:7">
      <c r="E436" s="2"/>
      <c r="G436" s="2"/>
    </row>
    <row r="437" spans="5:7">
      <c r="E437" s="2"/>
      <c r="G437" s="2"/>
    </row>
    <row r="438" spans="5:7">
      <c r="E438" s="2"/>
      <c r="G438" s="2"/>
    </row>
    <row r="439" spans="5:7">
      <c r="E439" s="2"/>
      <c r="G439" s="2"/>
    </row>
    <row r="440" spans="5:7">
      <c r="E440" s="2"/>
      <c r="G440" s="2"/>
    </row>
    <row r="441" spans="5:7">
      <c r="E441" s="2"/>
      <c r="G441" s="2"/>
    </row>
    <row r="442" spans="5:7">
      <c r="E442" s="2"/>
      <c r="G442" s="2"/>
    </row>
    <row r="443" spans="5:7">
      <c r="E443" s="2"/>
      <c r="G443" s="2"/>
    </row>
    <row r="444" spans="5:7">
      <c r="E444" s="2"/>
      <c r="G444" s="2"/>
    </row>
    <row r="445" spans="5:7">
      <c r="E445" s="2"/>
      <c r="G445" s="2"/>
    </row>
    <row r="446" spans="5:7">
      <c r="E446" s="2"/>
      <c r="G446" s="2"/>
    </row>
    <row r="447" spans="5:7">
      <c r="E447" s="2"/>
      <c r="G447" s="2"/>
    </row>
    <row r="448" spans="5:7">
      <c r="E448" s="2"/>
      <c r="G448" s="2"/>
    </row>
    <row r="449" spans="5:7">
      <c r="E449" s="2"/>
      <c r="G449" s="2"/>
    </row>
    <row r="450" spans="5:7">
      <c r="E450" s="2"/>
      <c r="G450" s="2"/>
    </row>
    <row r="451" spans="5:7">
      <c r="E451" s="2"/>
      <c r="G451" s="2"/>
    </row>
    <row r="452" spans="5:7">
      <c r="E452" s="2"/>
      <c r="G452" s="2"/>
    </row>
    <row r="453" spans="5:7">
      <c r="E453" s="2"/>
      <c r="G453" s="2"/>
    </row>
    <row r="454" spans="5:7">
      <c r="E454" s="2"/>
      <c r="G454" s="2"/>
    </row>
    <row r="455" spans="5:7">
      <c r="E455" s="2"/>
      <c r="G455" s="2"/>
    </row>
    <row r="456" spans="5:7">
      <c r="E456" s="2"/>
      <c r="G456" s="2"/>
    </row>
    <row r="457" spans="5:7">
      <c r="E457" s="2"/>
      <c r="G457" s="2"/>
    </row>
    <row r="458" spans="5:7">
      <c r="E458" s="2"/>
      <c r="G458" s="2"/>
    </row>
    <row r="459" spans="5:7">
      <c r="E459" s="2"/>
      <c r="G459" s="2"/>
    </row>
    <row r="460" spans="5:7">
      <c r="E460" s="2"/>
      <c r="G460" s="2"/>
    </row>
    <row r="461" spans="5:7">
      <c r="E461" s="2"/>
      <c r="G461" s="2"/>
    </row>
    <row r="462" spans="5:7">
      <c r="E462" s="2"/>
      <c r="G462" s="2"/>
    </row>
    <row r="463" spans="5:7">
      <c r="E463" s="2"/>
      <c r="G463" s="2"/>
    </row>
    <row r="464" spans="5:7">
      <c r="E464" s="2"/>
      <c r="G464" s="2"/>
    </row>
    <row r="465" spans="5:7">
      <c r="E465" s="2"/>
      <c r="G465" s="2"/>
    </row>
    <row r="466" spans="5:7">
      <c r="E466" s="2"/>
      <c r="G466" s="2"/>
    </row>
    <row r="467" spans="5:7">
      <c r="E467" s="2"/>
      <c r="G467" s="2"/>
    </row>
    <row r="468" spans="5:7">
      <c r="E468" s="2"/>
      <c r="G468" s="2"/>
    </row>
    <row r="469" spans="5:7">
      <c r="E469" s="2"/>
      <c r="G469" s="2"/>
    </row>
    <row r="470" spans="5:7">
      <c r="E470" s="2"/>
      <c r="G470" s="2"/>
    </row>
    <row r="471" spans="5:7">
      <c r="E471" s="2"/>
      <c r="G471" s="2"/>
    </row>
    <row r="472" spans="5:7">
      <c r="E472" s="2"/>
      <c r="G472" s="2"/>
    </row>
    <row r="473" spans="5:7">
      <c r="E473" s="2"/>
      <c r="G473" s="2"/>
    </row>
    <row r="474" spans="5:7">
      <c r="E474" s="2"/>
      <c r="G474" s="2"/>
    </row>
    <row r="475" spans="5:7">
      <c r="E475" s="2"/>
      <c r="G475" s="2"/>
    </row>
    <row r="476" spans="5:7">
      <c r="E476" s="2"/>
      <c r="G476" s="2"/>
    </row>
    <row r="477" spans="5:7">
      <c r="E477" s="2"/>
      <c r="G477" s="2"/>
    </row>
    <row r="478" spans="5:7">
      <c r="E478" s="2"/>
      <c r="G478" s="2"/>
    </row>
    <row r="479" spans="5:7">
      <c r="E479" s="2"/>
      <c r="G479" s="2"/>
    </row>
    <row r="480" spans="5:7">
      <c r="E480" s="2"/>
      <c r="G480" s="2"/>
    </row>
    <row r="481" spans="5:7">
      <c r="E481" s="2"/>
      <c r="G481" s="2"/>
    </row>
    <row r="482" spans="5:7">
      <c r="E482" s="2"/>
      <c r="G482" s="2"/>
    </row>
    <row r="483" spans="5:7">
      <c r="E483" s="2"/>
      <c r="G483" s="2"/>
    </row>
    <row r="484" spans="5:7">
      <c r="E484" s="2"/>
      <c r="G484" s="2"/>
    </row>
    <row r="485" spans="5:7">
      <c r="E485" s="2"/>
      <c r="G485" s="2"/>
    </row>
    <row r="486" spans="5:7">
      <c r="E486" s="2"/>
      <c r="G486" s="2"/>
    </row>
    <row r="487" spans="5:7">
      <c r="E487" s="2"/>
      <c r="G487" s="2"/>
    </row>
    <row r="488" spans="5:7">
      <c r="E488" s="2"/>
      <c r="G488" s="2"/>
    </row>
    <row r="489" spans="5:7">
      <c r="E489" s="2"/>
      <c r="G489" s="2"/>
    </row>
    <row r="490" spans="5:7">
      <c r="E490" s="2"/>
      <c r="G490" s="2"/>
    </row>
    <row r="491" spans="5:7">
      <c r="E491" s="2"/>
      <c r="G491" s="2"/>
    </row>
    <row r="492" spans="5:7">
      <c r="E492" s="2"/>
      <c r="G492" s="2"/>
    </row>
    <row r="493" spans="5:7">
      <c r="E493" s="2"/>
      <c r="G493" s="2"/>
    </row>
    <row r="494" spans="5:7">
      <c r="E494" s="2"/>
      <c r="G494" s="2"/>
    </row>
    <row r="495" spans="5:7">
      <c r="E495" s="2"/>
      <c r="G495" s="2"/>
    </row>
    <row r="496" spans="5:7">
      <c r="E496" s="2"/>
      <c r="G496" s="2"/>
    </row>
    <row r="497" spans="5:7">
      <c r="E497" s="2"/>
      <c r="G497" s="2"/>
    </row>
    <row r="498" spans="5:7">
      <c r="E498" s="2"/>
      <c r="G498" s="2"/>
    </row>
    <row r="499" spans="5:7">
      <c r="E499" s="2"/>
      <c r="G499" s="2"/>
    </row>
    <row r="500" spans="5:7">
      <c r="E500" s="2"/>
      <c r="G500" s="2"/>
    </row>
    <row r="501" spans="5:7">
      <c r="E501" s="2"/>
      <c r="G501" s="2"/>
    </row>
    <row r="502" spans="5:7">
      <c r="E502" s="2"/>
      <c r="G502" s="2"/>
    </row>
    <row r="503" spans="5:7">
      <c r="E503" s="2"/>
      <c r="G503" s="2"/>
    </row>
    <row r="504" spans="5:7">
      <c r="E504" s="2"/>
      <c r="G504" s="2"/>
    </row>
    <row r="505" spans="5:7">
      <c r="E505" s="2"/>
      <c r="G505" s="2"/>
    </row>
    <row r="506" spans="5:7">
      <c r="E506" s="2"/>
      <c r="G506" s="2"/>
    </row>
    <row r="507" spans="5:7">
      <c r="E507" s="2"/>
      <c r="G507" s="2"/>
    </row>
    <row r="508" spans="5:7">
      <c r="E508" s="2"/>
      <c r="G508" s="2"/>
    </row>
    <row r="509" spans="5:7">
      <c r="E509" s="2"/>
      <c r="G509" s="2"/>
    </row>
    <row r="510" spans="5:7">
      <c r="E510" s="2"/>
      <c r="G510" s="2"/>
    </row>
    <row r="511" spans="5:7">
      <c r="E511" s="2"/>
      <c r="G511" s="2"/>
    </row>
    <row r="512" spans="5:7">
      <c r="E512" s="2"/>
      <c r="G512" s="2"/>
    </row>
    <row r="513" spans="5:7">
      <c r="E513" s="2"/>
      <c r="G513" s="2"/>
    </row>
    <row r="514" spans="5:7">
      <c r="E514" s="2"/>
      <c r="G514" s="2"/>
    </row>
    <row r="515" spans="5:7">
      <c r="E515" s="2"/>
      <c r="G515" s="2"/>
    </row>
    <row r="516" spans="5:7">
      <c r="E516" s="2"/>
      <c r="G516" s="2"/>
    </row>
    <row r="517" spans="5:7">
      <c r="E517" s="2"/>
      <c r="G517" s="2"/>
    </row>
    <row r="518" spans="5:7">
      <c r="E518" s="2"/>
      <c r="G518" s="2"/>
    </row>
    <row r="519" spans="5:7">
      <c r="E519" s="2"/>
      <c r="G519" s="2"/>
    </row>
    <row r="520" spans="5:7">
      <c r="E520" s="2"/>
      <c r="G520" s="2"/>
    </row>
    <row r="521" spans="5:7">
      <c r="E521" s="2"/>
      <c r="G521" s="2"/>
    </row>
    <row r="522" spans="5:7">
      <c r="E522" s="2"/>
      <c r="G522" s="2"/>
    </row>
    <row r="523" spans="5:7">
      <c r="E523" s="2"/>
      <c r="G523" s="2"/>
    </row>
    <row r="524" spans="5:7">
      <c r="E524" s="2"/>
      <c r="G524" s="2"/>
    </row>
    <row r="525" spans="5:7">
      <c r="E525" s="2"/>
      <c r="G525" s="2"/>
    </row>
    <row r="526" spans="5:7">
      <c r="E526" s="2"/>
      <c r="G526" s="2"/>
    </row>
    <row r="527" spans="5:7">
      <c r="E527" s="2"/>
      <c r="G527" s="2"/>
    </row>
    <row r="528" spans="5:7">
      <c r="E528" s="2"/>
      <c r="G528" s="2"/>
    </row>
    <row r="529" spans="5:7">
      <c r="E529" s="2"/>
      <c r="G529" s="2"/>
    </row>
    <row r="530" spans="5:7">
      <c r="E530" s="2"/>
      <c r="G530" s="2"/>
    </row>
    <row r="531" spans="5:7">
      <c r="E531" s="2"/>
      <c r="G531" s="2"/>
    </row>
    <row r="532" spans="5:7">
      <c r="E532" s="2"/>
      <c r="G532" s="2"/>
    </row>
    <row r="533" spans="5:7">
      <c r="E533" s="2"/>
      <c r="G533" s="2"/>
    </row>
    <row r="534" spans="5:7">
      <c r="E534" s="2"/>
      <c r="G534" s="2"/>
    </row>
    <row r="535" spans="5:7">
      <c r="E535" s="2"/>
      <c r="G535" s="2"/>
    </row>
    <row r="536" spans="5:7">
      <c r="E536" s="2"/>
      <c r="G536" s="2"/>
    </row>
    <row r="537" spans="5:7">
      <c r="E537" s="2"/>
      <c r="G537" s="2"/>
    </row>
    <row r="538" spans="5:7">
      <c r="E538" s="2"/>
      <c r="G538" s="2"/>
    </row>
    <row r="539" spans="5:7">
      <c r="E539" s="2"/>
      <c r="G539" s="2"/>
    </row>
    <row r="540" spans="5:7">
      <c r="E540" s="2"/>
      <c r="G540" s="2"/>
    </row>
    <row r="541" spans="5:7">
      <c r="E541" s="2"/>
      <c r="G541" s="2"/>
    </row>
    <row r="542" spans="5:7">
      <c r="E542" s="2"/>
      <c r="G542" s="2"/>
    </row>
    <row r="543" spans="5:7">
      <c r="E543" s="2"/>
      <c r="G543" s="2"/>
    </row>
    <row r="544" spans="5:7">
      <c r="E544" s="2"/>
      <c r="G544" s="2"/>
    </row>
    <row r="545" spans="5:7">
      <c r="E545" s="2"/>
      <c r="G545" s="2"/>
    </row>
    <row r="546" spans="5:7">
      <c r="E546" s="2"/>
      <c r="G546" s="2"/>
    </row>
    <row r="547" spans="5:7">
      <c r="E547" s="2"/>
      <c r="G547" s="2"/>
    </row>
    <row r="548" spans="5:7">
      <c r="E548" s="2"/>
      <c r="G548" s="2"/>
    </row>
    <row r="549" spans="5:7">
      <c r="E549" s="2"/>
      <c r="G549" s="2"/>
    </row>
    <row r="550" spans="5:7">
      <c r="E550" s="2"/>
      <c r="G550" s="2"/>
    </row>
    <row r="551" spans="5:7">
      <c r="E551" s="2"/>
      <c r="G551" s="2"/>
    </row>
    <row r="552" spans="5:7">
      <c r="E552" s="2"/>
      <c r="G552" s="2"/>
    </row>
    <row r="553" spans="5:7">
      <c r="E553" s="2"/>
      <c r="G553" s="2"/>
    </row>
    <row r="554" spans="5:7">
      <c r="E554" s="2"/>
      <c r="G554" s="2"/>
    </row>
    <row r="555" spans="5:7">
      <c r="E555" s="2"/>
      <c r="G555" s="2"/>
    </row>
    <row r="556" spans="5:7">
      <c r="E556" s="2"/>
      <c r="G556" s="2"/>
    </row>
    <row r="557" spans="5:7">
      <c r="E557" s="2"/>
      <c r="G557" s="2"/>
    </row>
    <row r="558" spans="5:7">
      <c r="E558" s="2"/>
      <c r="G558" s="2"/>
    </row>
    <row r="559" spans="5:7">
      <c r="E559" s="2"/>
      <c r="G559" s="2"/>
    </row>
    <row r="560" spans="5:7">
      <c r="E560" s="2"/>
      <c r="G560" s="2"/>
    </row>
    <row r="561" spans="5:7">
      <c r="E561" s="2"/>
      <c r="G561" s="2"/>
    </row>
    <row r="562" spans="5:7">
      <c r="E562" s="2"/>
      <c r="G562" s="2"/>
    </row>
    <row r="563" spans="5:7">
      <c r="E563" s="2"/>
      <c r="G563" s="2"/>
    </row>
    <row r="564" spans="5:7">
      <c r="E564" s="2"/>
      <c r="G564" s="2"/>
    </row>
    <row r="565" spans="5:7">
      <c r="E565" s="2"/>
      <c r="G565" s="2"/>
    </row>
    <row r="566" spans="5:7">
      <c r="E566" s="2"/>
      <c r="G566" s="2"/>
    </row>
    <row r="567" spans="5:7">
      <c r="E567" s="2"/>
      <c r="G567" s="2"/>
    </row>
    <row r="568" spans="5:7">
      <c r="E568" s="2"/>
      <c r="G568" s="2"/>
    </row>
    <row r="569" spans="5:7">
      <c r="E569" s="2"/>
      <c r="G569" s="2"/>
    </row>
    <row r="570" spans="5:7">
      <c r="E570" s="2"/>
      <c r="G570" s="2"/>
    </row>
    <row r="571" spans="5:7">
      <c r="E571" s="2"/>
      <c r="G571" s="2"/>
    </row>
    <row r="572" spans="5:7">
      <c r="E572" s="2"/>
      <c r="G572" s="2"/>
    </row>
    <row r="573" spans="5:7">
      <c r="E573" s="2"/>
      <c r="G573" s="2"/>
    </row>
    <row r="574" spans="5:7">
      <c r="E574" s="2"/>
      <c r="G574" s="2"/>
    </row>
    <row r="575" spans="5:7">
      <c r="E575" s="2"/>
      <c r="G575" s="2"/>
    </row>
    <row r="576" spans="5:7">
      <c r="E576" s="2"/>
      <c r="G576" s="2"/>
    </row>
    <row r="577" spans="5:7">
      <c r="E577" s="2"/>
      <c r="G577" s="2"/>
    </row>
    <row r="578" spans="5:7">
      <c r="E578" s="2"/>
      <c r="G578" s="2"/>
    </row>
    <row r="579" spans="5:7">
      <c r="E579" s="2"/>
      <c r="G579" s="2"/>
    </row>
    <row r="580" spans="5:7">
      <c r="E580" s="2"/>
      <c r="G580" s="2"/>
    </row>
    <row r="581" spans="5:7">
      <c r="E581" s="2"/>
      <c r="G581" s="2"/>
    </row>
    <row r="582" spans="5:7">
      <c r="E582" s="2"/>
      <c r="G582" s="2"/>
    </row>
    <row r="583" spans="5:7">
      <c r="E583" s="2"/>
      <c r="G583" s="2"/>
    </row>
    <row r="584" spans="5:7">
      <c r="E584" s="2"/>
      <c r="G584" s="2"/>
    </row>
    <row r="585" spans="5:7">
      <c r="E585" s="2"/>
      <c r="G585" s="2"/>
    </row>
    <row r="586" spans="5:7">
      <c r="E586" s="2"/>
      <c r="G586" s="2"/>
    </row>
    <row r="587" spans="5:7">
      <c r="E587" s="2"/>
      <c r="G587" s="2"/>
    </row>
    <row r="588" spans="5:7">
      <c r="E588" s="2"/>
      <c r="G588" s="2"/>
    </row>
    <row r="589" spans="5:7">
      <c r="E589" s="2"/>
      <c r="G589" s="2"/>
    </row>
    <row r="590" spans="5:7">
      <c r="E590" s="2"/>
      <c r="G590" s="2"/>
    </row>
    <row r="591" spans="5:7">
      <c r="E591" s="2"/>
      <c r="G591" s="2"/>
    </row>
    <row r="592" spans="5:7">
      <c r="E592" s="2"/>
      <c r="G592" s="2"/>
    </row>
    <row r="593" spans="5:7">
      <c r="E593" s="2"/>
      <c r="G593" s="2"/>
    </row>
    <row r="594" spans="5:7">
      <c r="E594" s="2"/>
      <c r="G594" s="2"/>
    </row>
    <row r="595" spans="5:7">
      <c r="E595" s="2"/>
      <c r="G595" s="2"/>
    </row>
    <row r="596" spans="5:7">
      <c r="E596" s="2"/>
      <c r="G596" s="2"/>
    </row>
    <row r="597" spans="5:7">
      <c r="E597" s="2"/>
      <c r="G597" s="2"/>
    </row>
    <row r="598" spans="5:7">
      <c r="E598" s="2"/>
      <c r="G598" s="2"/>
    </row>
    <row r="599" spans="5:7">
      <c r="E599" s="2"/>
      <c r="G599" s="2"/>
    </row>
    <row r="600" spans="5:7">
      <c r="E600" s="2"/>
      <c r="G600" s="2"/>
    </row>
    <row r="601" spans="5:7">
      <c r="E601" s="2"/>
      <c r="G601" s="2"/>
    </row>
    <row r="602" spans="5:7">
      <c r="E602" s="2"/>
      <c r="G602" s="2"/>
    </row>
    <row r="603" spans="5:7">
      <c r="E603" s="2"/>
      <c r="G603" s="2"/>
    </row>
    <row r="604" spans="5:7">
      <c r="E604" s="2"/>
      <c r="G604" s="2"/>
    </row>
    <row r="605" spans="5:7">
      <c r="E605" s="2"/>
      <c r="G605" s="2"/>
    </row>
    <row r="606" spans="5:7">
      <c r="E606" s="2"/>
      <c r="G606" s="2"/>
    </row>
    <row r="607" spans="5:7">
      <c r="E607" s="2"/>
      <c r="G607" s="2"/>
    </row>
    <row r="608" spans="5:7">
      <c r="E608" s="2"/>
      <c r="G608" s="2"/>
    </row>
    <row r="609" spans="5:7">
      <c r="E609" s="2"/>
      <c r="G609" s="2"/>
    </row>
    <row r="610" spans="5:7">
      <c r="E610" s="2"/>
      <c r="G610" s="2"/>
    </row>
    <row r="611" spans="5:7">
      <c r="E611" s="2"/>
      <c r="G611" s="2"/>
    </row>
    <row r="612" spans="5:7">
      <c r="E612" s="2"/>
      <c r="G612" s="2"/>
    </row>
    <row r="613" spans="5:7">
      <c r="E613" s="2"/>
      <c r="G613" s="2"/>
    </row>
    <row r="614" spans="5:7">
      <c r="E614" s="2"/>
      <c r="G614" s="2"/>
    </row>
    <row r="615" spans="5:7">
      <c r="E615" s="2"/>
      <c r="G615" s="2"/>
    </row>
    <row r="616" spans="5:7">
      <c r="E616" s="2"/>
      <c r="G616" s="2"/>
    </row>
    <row r="617" spans="5:7">
      <c r="E617" s="2"/>
      <c r="G617" s="2"/>
    </row>
    <row r="618" spans="5:7">
      <c r="E618" s="2"/>
      <c r="G618" s="2"/>
    </row>
    <row r="619" spans="5:7">
      <c r="E619" s="2"/>
      <c r="G619" s="2"/>
    </row>
    <row r="620" spans="5:7">
      <c r="E620" s="2"/>
      <c r="G620" s="2"/>
    </row>
    <row r="621" spans="5:7">
      <c r="E621" s="2"/>
      <c r="G621" s="2"/>
    </row>
    <row r="622" spans="5:7">
      <c r="E622" s="2"/>
      <c r="G622" s="2"/>
    </row>
    <row r="623" spans="5:7">
      <c r="E623" s="2"/>
      <c r="G623" s="2"/>
    </row>
    <row r="624" spans="5:7">
      <c r="E624" s="2"/>
      <c r="G624" s="2"/>
    </row>
    <row r="625" spans="5:7">
      <c r="E625" s="2"/>
      <c r="G625" s="2"/>
    </row>
    <row r="626" spans="5:7">
      <c r="E626" s="2"/>
      <c r="G626" s="2"/>
    </row>
    <row r="627" spans="5:7">
      <c r="E627" s="2"/>
      <c r="G627" s="2"/>
    </row>
    <row r="628" spans="5:7">
      <c r="E628" s="2"/>
      <c r="G628" s="2"/>
    </row>
    <row r="629" spans="5:7">
      <c r="E629" s="2"/>
      <c r="G629" s="2"/>
    </row>
    <row r="630" spans="5:7">
      <c r="E630" s="2"/>
      <c r="G630" s="2"/>
    </row>
    <row r="631" spans="5:7">
      <c r="E631" s="2"/>
      <c r="G631" s="2"/>
    </row>
    <row r="632" spans="5:7">
      <c r="E632" s="2"/>
      <c r="G632" s="2"/>
    </row>
    <row r="633" spans="5:7">
      <c r="E633" s="2"/>
      <c r="G633" s="2"/>
    </row>
    <row r="634" spans="5:7">
      <c r="E634" s="2"/>
      <c r="G634" s="2"/>
    </row>
    <row r="635" spans="5:7">
      <c r="E635" s="2"/>
      <c r="G635" s="2"/>
    </row>
    <row r="636" spans="5:7">
      <c r="E636" s="2"/>
      <c r="G636" s="2"/>
    </row>
    <row r="637" spans="5:7">
      <c r="E637" s="2"/>
      <c r="G637" s="2"/>
    </row>
    <row r="638" spans="5:7">
      <c r="E638" s="2"/>
      <c r="G638" s="2"/>
    </row>
    <row r="639" spans="5:7">
      <c r="E639" s="2"/>
      <c r="G639" s="2"/>
    </row>
    <row r="640" spans="5:7">
      <c r="E640" s="2"/>
      <c r="G640" s="2"/>
    </row>
    <row r="641" spans="5:7">
      <c r="E641" s="2"/>
      <c r="G641" s="2"/>
    </row>
    <row r="642" spans="5:7">
      <c r="E642" s="2"/>
      <c r="G642" s="2"/>
    </row>
    <row r="643" spans="5:7">
      <c r="E643" s="2"/>
      <c r="G643" s="2"/>
    </row>
    <row r="644" spans="5:7">
      <c r="E644" s="2"/>
      <c r="G644" s="2"/>
    </row>
    <row r="645" spans="5:7">
      <c r="E645" s="2"/>
      <c r="G645" s="2"/>
    </row>
    <row r="646" spans="5:7">
      <c r="E646" s="2"/>
      <c r="G646" s="2"/>
    </row>
    <row r="647" spans="5:7">
      <c r="E647" s="2"/>
      <c r="G647" s="2"/>
    </row>
    <row r="648" spans="5:7">
      <c r="E648" s="2"/>
      <c r="G648" s="2"/>
    </row>
    <row r="649" spans="5:7">
      <c r="E649" s="2"/>
      <c r="G649" s="2"/>
    </row>
    <row r="650" spans="5:7">
      <c r="E650" s="2"/>
      <c r="G650" s="2"/>
    </row>
    <row r="651" spans="5:7">
      <c r="E651" s="2"/>
      <c r="G651" s="2"/>
    </row>
    <row r="652" spans="5:7">
      <c r="E652" s="2"/>
      <c r="G652" s="2"/>
    </row>
    <row r="653" spans="5:7">
      <c r="E653" s="2"/>
      <c r="G653" s="2"/>
    </row>
    <row r="654" spans="5:7">
      <c r="E654" s="2"/>
      <c r="G654" s="2"/>
    </row>
    <row r="655" spans="5:7">
      <c r="E655" s="2"/>
      <c r="G655" s="2"/>
    </row>
    <row r="656" spans="5:7">
      <c r="E656" s="2"/>
      <c r="G656" s="2"/>
    </row>
    <row r="657" spans="5:7">
      <c r="E657" s="2"/>
      <c r="G657" s="2"/>
    </row>
    <row r="658" spans="5:7">
      <c r="E658" s="2"/>
      <c r="G658" s="2"/>
    </row>
    <row r="659" spans="5:7">
      <c r="E659" s="2"/>
      <c r="G659" s="2"/>
    </row>
    <row r="660" spans="5:7">
      <c r="E660" s="2"/>
      <c r="G660" s="2"/>
    </row>
    <row r="661" spans="5:7">
      <c r="E661" s="2"/>
      <c r="G661" s="2"/>
    </row>
    <row r="662" spans="5:7">
      <c r="E662" s="2"/>
      <c r="G662" s="2"/>
    </row>
    <row r="663" spans="5:7">
      <c r="E663" s="2"/>
      <c r="G663" s="2"/>
    </row>
    <row r="664" spans="5:7">
      <c r="E664" s="2"/>
      <c r="G664" s="2"/>
    </row>
    <row r="665" spans="5:7">
      <c r="E665" s="2"/>
      <c r="G665" s="2"/>
    </row>
    <row r="666" spans="5:7">
      <c r="E666" s="2"/>
      <c r="G666" s="2"/>
    </row>
    <row r="667" spans="5:7">
      <c r="E667" s="2"/>
      <c r="G667" s="2"/>
    </row>
    <row r="668" spans="5:7">
      <c r="E668" s="2"/>
      <c r="G668" s="2"/>
    </row>
    <row r="669" spans="5:7">
      <c r="E669" s="2"/>
      <c r="G669" s="2"/>
    </row>
    <row r="670" spans="5:7">
      <c r="E670" s="2"/>
      <c r="G670" s="2"/>
    </row>
    <row r="671" spans="5:7">
      <c r="E671" s="2"/>
      <c r="G671" s="2"/>
    </row>
    <row r="672" spans="5:7">
      <c r="E672" s="2"/>
      <c r="G672" s="2"/>
    </row>
    <row r="673" spans="5:7">
      <c r="E673" s="2"/>
      <c r="G673" s="2"/>
    </row>
    <row r="674" spans="5:7">
      <c r="E674" s="2"/>
      <c r="G674" s="2"/>
    </row>
    <row r="675" spans="5:7">
      <c r="E675" s="2"/>
      <c r="G675" s="2"/>
    </row>
    <row r="676" spans="5:7">
      <c r="E676" s="2"/>
      <c r="G676" s="2"/>
    </row>
    <row r="677" spans="5:7">
      <c r="E677" s="2"/>
      <c r="G677" s="2"/>
    </row>
    <row r="678" spans="5:7">
      <c r="E678" s="2"/>
      <c r="G678" s="2"/>
    </row>
    <row r="679" spans="5:7">
      <c r="E679" s="2"/>
      <c r="G679" s="2"/>
    </row>
    <row r="680" spans="5:7">
      <c r="E680" s="2"/>
      <c r="G680" s="2"/>
    </row>
    <row r="681" spans="5:7">
      <c r="E681" s="2"/>
      <c r="G681" s="2"/>
    </row>
    <row r="682" spans="5:7">
      <c r="E682" s="2"/>
      <c r="G682" s="2"/>
    </row>
    <row r="683" spans="5:7">
      <c r="E683" s="2"/>
      <c r="G683" s="2"/>
    </row>
    <row r="684" spans="5:7">
      <c r="E684" s="2"/>
      <c r="G684" s="2"/>
    </row>
    <row r="685" spans="5:7">
      <c r="E685" s="2"/>
      <c r="G685" s="2"/>
    </row>
    <row r="686" spans="5:7">
      <c r="E686" s="2"/>
      <c r="G686" s="2"/>
    </row>
    <row r="687" spans="5:7">
      <c r="E687" s="2"/>
      <c r="G687" s="2"/>
    </row>
    <row r="688" spans="5:7">
      <c r="E688" s="2"/>
      <c r="G688" s="2"/>
    </row>
    <row r="689" spans="5:7">
      <c r="E689" s="2"/>
      <c r="G689" s="2"/>
    </row>
    <row r="690" spans="5:7">
      <c r="E690" s="2"/>
      <c r="G690" s="2"/>
    </row>
    <row r="691" spans="5:7">
      <c r="E691" s="2"/>
      <c r="G691" s="2"/>
    </row>
    <row r="692" spans="5:7">
      <c r="E692" s="2"/>
      <c r="G692" s="2"/>
    </row>
    <row r="693" spans="5:7">
      <c r="E693" s="2"/>
      <c r="G693" s="2"/>
    </row>
    <row r="694" spans="5:7">
      <c r="E694" s="2"/>
      <c r="G694" s="2"/>
    </row>
    <row r="695" spans="5:7">
      <c r="E695" s="2"/>
      <c r="G695" s="2"/>
    </row>
    <row r="696" spans="5:7">
      <c r="E696" s="2"/>
      <c r="G696" s="2"/>
    </row>
    <row r="697" spans="5:7">
      <c r="E697" s="2"/>
      <c r="G697" s="2"/>
    </row>
    <row r="698" spans="5:7">
      <c r="E698" s="2"/>
      <c r="G698" s="2"/>
    </row>
    <row r="699" spans="5:7">
      <c r="E699" s="2"/>
      <c r="G699" s="2"/>
    </row>
    <row r="700" spans="5:7">
      <c r="E700" s="2"/>
      <c r="G700" s="2"/>
    </row>
    <row r="701" spans="5:7">
      <c r="E701" s="2"/>
      <c r="G701" s="2"/>
    </row>
    <row r="702" spans="5:7">
      <c r="E702" s="2"/>
      <c r="G702" s="2"/>
    </row>
    <row r="703" spans="5:7">
      <c r="E703" s="2"/>
      <c r="G703" s="2"/>
    </row>
    <row r="704" spans="5:7">
      <c r="E704" s="2"/>
      <c r="G704" s="2"/>
    </row>
    <row r="705" spans="5:7">
      <c r="E705" s="2"/>
      <c r="G705" s="2"/>
    </row>
    <row r="706" spans="5:7">
      <c r="E706" s="2"/>
      <c r="G706" s="2"/>
    </row>
    <row r="707" spans="5:7">
      <c r="E707" s="2"/>
      <c r="G707" s="2"/>
    </row>
    <row r="708" spans="5:7">
      <c r="E708" s="2"/>
      <c r="G708" s="2"/>
    </row>
    <row r="709" spans="5:7">
      <c r="E709" s="2"/>
      <c r="G709" s="2"/>
    </row>
    <row r="710" spans="5:7">
      <c r="E710" s="2"/>
      <c r="G710" s="2"/>
    </row>
    <row r="711" spans="5:7">
      <c r="E711" s="2"/>
      <c r="G711" s="2"/>
    </row>
    <row r="712" spans="5:7">
      <c r="E712" s="2"/>
      <c r="G712" s="2"/>
    </row>
    <row r="713" spans="5:7">
      <c r="E713" s="2"/>
      <c r="G713" s="2"/>
    </row>
    <row r="714" spans="5:7">
      <c r="E714" s="2"/>
      <c r="G714" s="2"/>
    </row>
    <row r="715" spans="5:7">
      <c r="E715" s="2"/>
      <c r="G715" s="2"/>
    </row>
    <row r="716" spans="5:7">
      <c r="E716" s="2"/>
      <c r="G716" s="2"/>
    </row>
    <row r="717" spans="5:7">
      <c r="E717" s="2"/>
      <c r="G717" s="2"/>
    </row>
    <row r="718" spans="5:7">
      <c r="E718" s="2"/>
      <c r="G718" s="2"/>
    </row>
    <row r="719" spans="5:7">
      <c r="E719" s="2"/>
      <c r="G719" s="2"/>
    </row>
    <row r="720" spans="5:7">
      <c r="E720" s="2"/>
      <c r="G720" s="2"/>
    </row>
    <row r="721" spans="5:7">
      <c r="E721" s="2"/>
      <c r="G721" s="2"/>
    </row>
    <row r="722" spans="5:7">
      <c r="E722" s="2"/>
      <c r="G722" s="2"/>
    </row>
    <row r="723" spans="5:7">
      <c r="E723" s="2"/>
      <c r="G723" s="2"/>
    </row>
    <row r="724" spans="5:7">
      <c r="E724" s="2"/>
      <c r="G724" s="2"/>
    </row>
    <row r="725" spans="5:7">
      <c r="E725" s="2"/>
      <c r="G725" s="2"/>
    </row>
    <row r="726" spans="5:7">
      <c r="E726" s="2"/>
      <c r="G726" s="2"/>
    </row>
    <row r="727" spans="5:7">
      <c r="E727" s="2"/>
      <c r="G727" s="2"/>
    </row>
    <row r="728" spans="5:7">
      <c r="E728" s="2"/>
      <c r="G728" s="2"/>
    </row>
    <row r="729" spans="5:7">
      <c r="E729" s="2"/>
      <c r="G729" s="2"/>
    </row>
    <row r="730" spans="5:7">
      <c r="E730" s="2"/>
      <c r="G730" s="2"/>
    </row>
    <row r="731" spans="5:7">
      <c r="E731" s="2"/>
      <c r="G731" s="2"/>
    </row>
    <row r="732" spans="5:7">
      <c r="E732" s="2"/>
      <c r="G732" s="2"/>
    </row>
    <row r="733" spans="5:7">
      <c r="E733" s="2"/>
      <c r="G733" s="2"/>
    </row>
    <row r="734" spans="5:7">
      <c r="E734" s="2"/>
      <c r="G734" s="2"/>
    </row>
    <row r="735" spans="5:7">
      <c r="E735" s="2"/>
      <c r="G735" s="2"/>
    </row>
    <row r="736" spans="5:7">
      <c r="E736" s="2"/>
      <c r="G736" s="2"/>
    </row>
    <row r="737" spans="5:7">
      <c r="E737" s="2"/>
      <c r="G737" s="2"/>
    </row>
    <row r="738" spans="5:7">
      <c r="E738" s="2"/>
      <c r="G738" s="2"/>
    </row>
    <row r="739" spans="5:7">
      <c r="E739" s="2"/>
      <c r="G739" s="2"/>
    </row>
    <row r="740" spans="5:7">
      <c r="E740" s="2"/>
      <c r="G740" s="2"/>
    </row>
    <row r="741" spans="5:7">
      <c r="E741" s="2"/>
      <c r="G741" s="2"/>
    </row>
    <row r="742" spans="5:7">
      <c r="E742" s="2"/>
      <c r="G742" s="2"/>
    </row>
    <row r="743" spans="5:7">
      <c r="E743" s="2"/>
      <c r="G743" s="2"/>
    </row>
    <row r="744" spans="5:7">
      <c r="E744" s="2"/>
      <c r="G744" s="2"/>
    </row>
    <row r="745" spans="5:7">
      <c r="E745" s="2"/>
      <c r="G745" s="2"/>
    </row>
    <row r="746" spans="5:7">
      <c r="E746" s="2"/>
      <c r="G746" s="2"/>
    </row>
    <row r="747" spans="5:7">
      <c r="E747" s="2"/>
      <c r="G747" s="2"/>
    </row>
    <row r="748" spans="5:7">
      <c r="E748" s="2"/>
      <c r="G748" s="2"/>
    </row>
    <row r="749" spans="5:7">
      <c r="E749" s="2"/>
      <c r="G749" s="2"/>
    </row>
    <row r="750" spans="5:7">
      <c r="E750" s="2"/>
      <c r="G750" s="2"/>
    </row>
    <row r="751" spans="5:7">
      <c r="E751" s="2"/>
      <c r="G751" s="2"/>
    </row>
    <row r="752" spans="5:7">
      <c r="E752" s="2"/>
      <c r="G752" s="2"/>
    </row>
    <row r="753" spans="5:7">
      <c r="E753" s="2"/>
      <c r="G753" s="2"/>
    </row>
    <row r="754" spans="5:7">
      <c r="E754" s="2"/>
      <c r="G754" s="2"/>
    </row>
    <row r="755" spans="5:7">
      <c r="E755" s="2"/>
      <c r="G755" s="2"/>
    </row>
    <row r="756" spans="5:7">
      <c r="E756" s="2"/>
      <c r="G756" s="2"/>
    </row>
    <row r="757" spans="5:7">
      <c r="E757" s="2"/>
      <c r="G757" s="2"/>
    </row>
    <row r="758" spans="5:7">
      <c r="E758" s="2"/>
      <c r="G758" s="2"/>
    </row>
    <row r="759" spans="5:7">
      <c r="E759" s="2"/>
      <c r="G759" s="2"/>
    </row>
    <row r="760" spans="5:7">
      <c r="E760" s="2"/>
      <c r="G760" s="2"/>
    </row>
    <row r="761" spans="5:7">
      <c r="E761" s="2"/>
      <c r="G761" s="2"/>
    </row>
    <row r="762" spans="5:7">
      <c r="E762" s="2"/>
      <c r="G762" s="2"/>
    </row>
    <row r="763" spans="5:7">
      <c r="E763" s="2"/>
      <c r="G763" s="2"/>
    </row>
    <row r="764" spans="5:7">
      <c r="E764" s="2"/>
      <c r="G764" s="2"/>
    </row>
    <row r="765" spans="5:7">
      <c r="E765" s="2"/>
      <c r="G765" s="2"/>
    </row>
    <row r="766" spans="5:7">
      <c r="E766" s="2"/>
      <c r="G766" s="2"/>
    </row>
    <row r="767" spans="5:7">
      <c r="E767" s="2"/>
      <c r="G767" s="2"/>
    </row>
    <row r="768" spans="5:7">
      <c r="E768" s="2"/>
      <c r="G768" s="2"/>
    </row>
    <row r="769" spans="5:7">
      <c r="E769" s="2"/>
      <c r="G769" s="2"/>
    </row>
    <row r="770" spans="5:7">
      <c r="E770" s="2"/>
      <c r="G770" s="2"/>
    </row>
    <row r="771" spans="5:7">
      <c r="E771" s="2"/>
      <c r="G771" s="2"/>
    </row>
    <row r="772" spans="5:7">
      <c r="E772" s="2"/>
      <c r="G772" s="2"/>
    </row>
    <row r="773" spans="5:7">
      <c r="E773" s="2"/>
      <c r="G773" s="2"/>
    </row>
    <row r="774" spans="5:7">
      <c r="E774" s="2"/>
      <c r="G774" s="2"/>
    </row>
    <row r="775" spans="5:7">
      <c r="E775" s="2"/>
      <c r="G775" s="2"/>
    </row>
    <row r="776" spans="5:7">
      <c r="E776" s="2"/>
      <c r="G776" s="2"/>
    </row>
    <row r="777" spans="5:7">
      <c r="E777" s="2"/>
      <c r="G777" s="2"/>
    </row>
    <row r="778" spans="5:7">
      <c r="E778" s="2"/>
      <c r="G778" s="2"/>
    </row>
    <row r="779" spans="5:7">
      <c r="E779" s="2"/>
      <c r="G779" s="2"/>
    </row>
    <row r="780" spans="5:7">
      <c r="E780" s="2"/>
      <c r="G780" s="2"/>
    </row>
    <row r="781" spans="5:7">
      <c r="E781" s="2"/>
      <c r="G781" s="2"/>
    </row>
    <row r="782" spans="5:7">
      <c r="E782" s="2"/>
      <c r="G782" s="2"/>
    </row>
    <row r="783" spans="5:7">
      <c r="E783" s="2"/>
      <c r="G783" s="2"/>
    </row>
    <row r="784" spans="5:7">
      <c r="E784" s="2"/>
      <c r="G784" s="2"/>
    </row>
    <row r="785" spans="5:7">
      <c r="E785" s="2"/>
      <c r="G785" s="2"/>
    </row>
    <row r="786" spans="5:7">
      <c r="E786" s="2"/>
      <c r="G786" s="2"/>
    </row>
    <row r="787" spans="5:7">
      <c r="E787" s="2"/>
      <c r="G787" s="2"/>
    </row>
    <row r="788" spans="5:7">
      <c r="E788" s="2"/>
      <c r="G788" s="2"/>
    </row>
    <row r="789" spans="5:7">
      <c r="E789" s="2"/>
      <c r="G789" s="2"/>
    </row>
    <row r="790" spans="5:7">
      <c r="E790" s="2"/>
      <c r="G790" s="2"/>
    </row>
    <row r="791" spans="5:7">
      <c r="E791" s="2"/>
      <c r="G791" s="2"/>
    </row>
    <row r="792" spans="5:7">
      <c r="E792" s="2"/>
      <c r="G792" s="2"/>
    </row>
    <row r="793" spans="5:7">
      <c r="E793" s="2"/>
      <c r="G793" s="2"/>
    </row>
    <row r="794" spans="5:7">
      <c r="E794" s="2"/>
      <c r="G794" s="2"/>
    </row>
    <row r="795" spans="5:7">
      <c r="E795" s="2"/>
      <c r="G795" s="2"/>
    </row>
    <row r="796" spans="5:7">
      <c r="E796" s="2"/>
      <c r="G796" s="2"/>
    </row>
    <row r="797" spans="5:7">
      <c r="E797" s="2"/>
      <c r="G797" s="2"/>
    </row>
    <row r="798" spans="5:7">
      <c r="E798" s="2"/>
      <c r="G798" s="2"/>
    </row>
    <row r="799" spans="5:7">
      <c r="E799" s="2"/>
      <c r="G799" s="2"/>
    </row>
    <row r="800" spans="5:7">
      <c r="E800" s="2"/>
      <c r="G800" s="2"/>
    </row>
    <row r="801" spans="5:7">
      <c r="E801" s="2"/>
      <c r="G801" s="2"/>
    </row>
    <row r="802" spans="5:7">
      <c r="E802" s="2"/>
      <c r="G802" s="2"/>
    </row>
    <row r="803" spans="5:7">
      <c r="E803" s="2"/>
      <c r="G803" s="2"/>
    </row>
    <row r="804" spans="5:7">
      <c r="E804" s="2"/>
      <c r="G804" s="2"/>
    </row>
    <row r="805" spans="5:7">
      <c r="E805" s="2"/>
      <c r="G805" s="2"/>
    </row>
    <row r="806" spans="5:7">
      <c r="E806" s="2"/>
      <c r="G806" s="2"/>
    </row>
    <row r="807" spans="5:7">
      <c r="E807" s="2"/>
      <c r="G807" s="2"/>
    </row>
    <row r="808" spans="5:7">
      <c r="E808" s="2"/>
      <c r="G808" s="2"/>
    </row>
    <row r="809" spans="5:7">
      <c r="E809" s="2"/>
      <c r="G809" s="2"/>
    </row>
    <row r="810" spans="5:7">
      <c r="E810" s="2"/>
      <c r="G810" s="2"/>
    </row>
    <row r="811" spans="5:7">
      <c r="E811" s="2"/>
      <c r="G811" s="2"/>
    </row>
    <row r="812" spans="5:7">
      <c r="E812" s="2"/>
      <c r="G812" s="2"/>
    </row>
    <row r="813" spans="5:7">
      <c r="E813" s="2"/>
      <c r="G813" s="2"/>
    </row>
    <row r="814" spans="5:7">
      <c r="E814" s="2"/>
      <c r="G814" s="2"/>
    </row>
    <row r="815" spans="5:7">
      <c r="E815" s="2"/>
      <c r="G815" s="2"/>
    </row>
    <row r="816" spans="5:7">
      <c r="E816" s="2"/>
      <c r="G816" s="2"/>
    </row>
    <row r="817" spans="5:7">
      <c r="E817" s="2"/>
      <c r="G817" s="2"/>
    </row>
    <row r="818" spans="5:7">
      <c r="E818" s="2"/>
      <c r="G818" s="2"/>
    </row>
    <row r="819" spans="5:7">
      <c r="E819" s="2"/>
      <c r="G819" s="2"/>
    </row>
    <row r="820" spans="5:7">
      <c r="E820" s="2"/>
      <c r="G820" s="2"/>
    </row>
    <row r="821" spans="5:7">
      <c r="E821" s="2"/>
      <c r="G821" s="2"/>
    </row>
    <row r="822" spans="5:7">
      <c r="E822" s="2"/>
      <c r="G822" s="2"/>
    </row>
    <row r="823" spans="5:7">
      <c r="E823" s="2"/>
      <c r="G823" s="2"/>
    </row>
    <row r="824" spans="5:7">
      <c r="E824" s="2"/>
      <c r="G824" s="2"/>
    </row>
    <row r="825" spans="5:7">
      <c r="E825" s="2"/>
      <c r="G825" s="2"/>
    </row>
    <row r="826" spans="5:7">
      <c r="E826" s="2"/>
      <c r="G826" s="2"/>
    </row>
    <row r="827" spans="5:7">
      <c r="E827" s="2"/>
      <c r="G827" s="2"/>
    </row>
    <row r="828" spans="5:7">
      <c r="E828" s="2"/>
      <c r="G828" s="2"/>
    </row>
    <row r="829" spans="5:7">
      <c r="E829" s="2"/>
      <c r="G829" s="2"/>
    </row>
    <row r="830" spans="5:7">
      <c r="E830" s="2"/>
      <c r="G830" s="2"/>
    </row>
    <row r="831" spans="5:7">
      <c r="E831" s="2"/>
      <c r="G831" s="2"/>
    </row>
    <row r="832" spans="5:7">
      <c r="E832" s="2"/>
      <c r="G832" s="2"/>
    </row>
    <row r="833" spans="5:7">
      <c r="E833" s="2"/>
      <c r="G833" s="2"/>
    </row>
    <row r="834" spans="5:7">
      <c r="E834" s="2"/>
      <c r="G834" s="2"/>
    </row>
    <row r="835" spans="5:7">
      <c r="E835" s="2"/>
      <c r="G835" s="2"/>
    </row>
    <row r="836" spans="5:7">
      <c r="E836" s="2"/>
      <c r="G836" s="2"/>
    </row>
    <row r="837" spans="5:7">
      <c r="E837" s="2"/>
      <c r="G837" s="2"/>
    </row>
    <row r="838" spans="5:7">
      <c r="E838" s="2"/>
      <c r="G838" s="2"/>
    </row>
    <row r="839" spans="5:7">
      <c r="E839" s="2"/>
      <c r="G839" s="2"/>
    </row>
    <row r="840" spans="5:7">
      <c r="E840" s="2"/>
      <c r="G840" s="2"/>
    </row>
    <row r="841" spans="5:7">
      <c r="E841" s="2"/>
      <c r="G841" s="2"/>
    </row>
    <row r="842" spans="5:7">
      <c r="E842" s="2"/>
      <c r="G842" s="2"/>
    </row>
    <row r="843" spans="5:7">
      <c r="E843" s="2"/>
      <c r="G843" s="2"/>
    </row>
    <row r="844" spans="5:7">
      <c r="E844" s="2"/>
      <c r="G844" s="2"/>
    </row>
    <row r="845" spans="5:7">
      <c r="E845" s="2"/>
      <c r="G845" s="2"/>
    </row>
    <row r="846" spans="5:7">
      <c r="E846" s="2"/>
      <c r="G846" s="2"/>
    </row>
    <row r="847" spans="5:7">
      <c r="E847" s="2"/>
      <c r="G847" s="2"/>
    </row>
    <row r="848" spans="5:7">
      <c r="E848" s="2"/>
      <c r="G848" s="2"/>
    </row>
    <row r="849" spans="5:7">
      <c r="E849" s="2"/>
      <c r="G849" s="2"/>
    </row>
    <row r="850" spans="5:7">
      <c r="E850" s="2"/>
      <c r="G850" s="2"/>
    </row>
    <row r="851" spans="5:7">
      <c r="E851" s="2"/>
      <c r="G851" s="2"/>
    </row>
    <row r="852" spans="5:7">
      <c r="E852" s="2"/>
      <c r="G852" s="2"/>
    </row>
    <row r="853" spans="5:7">
      <c r="E853" s="2"/>
      <c r="G853" s="2"/>
    </row>
    <row r="854" spans="5:7">
      <c r="E854" s="2"/>
      <c r="G854" s="2"/>
    </row>
    <row r="855" spans="5:7">
      <c r="E855" s="2"/>
      <c r="G855" s="2"/>
    </row>
    <row r="856" spans="5:7">
      <c r="E856" s="2"/>
      <c r="G856" s="2"/>
    </row>
    <row r="857" spans="5:7">
      <c r="E857" s="2"/>
      <c r="G857" s="2"/>
    </row>
    <row r="858" spans="5:7">
      <c r="E858" s="2"/>
      <c r="G858" s="2"/>
    </row>
    <row r="859" spans="5:7">
      <c r="E859" s="2"/>
      <c r="G859" s="2"/>
    </row>
    <row r="860" spans="5:7">
      <c r="E860" s="2"/>
      <c r="G860" s="2"/>
    </row>
    <row r="861" spans="5:7">
      <c r="E861" s="2"/>
      <c r="G861" s="2"/>
    </row>
    <row r="862" spans="5:7">
      <c r="E862" s="2"/>
      <c r="G862" s="2"/>
    </row>
    <row r="863" spans="5:7">
      <c r="E863" s="2"/>
      <c r="G863" s="2"/>
    </row>
    <row r="864" spans="5:7">
      <c r="E864" s="2"/>
      <c r="G864" s="2"/>
    </row>
    <row r="865" spans="5:7">
      <c r="E865" s="2"/>
      <c r="G865" s="2"/>
    </row>
    <row r="866" spans="5:7">
      <c r="E866" s="2"/>
      <c r="G866" s="2"/>
    </row>
    <row r="867" spans="5:7">
      <c r="E867" s="2"/>
      <c r="G867" s="2"/>
    </row>
    <row r="868" spans="5:7">
      <c r="E868" s="2"/>
      <c r="G868" s="2"/>
    </row>
    <row r="869" spans="5:7">
      <c r="E869" s="2"/>
      <c r="G869" s="2"/>
    </row>
    <row r="870" spans="5:7">
      <c r="E870" s="2"/>
      <c r="G870" s="2"/>
    </row>
    <row r="871" spans="5:7">
      <c r="E871" s="2"/>
      <c r="G871" s="2"/>
    </row>
    <row r="872" spans="5:7">
      <c r="E872" s="2"/>
      <c r="G872" s="2"/>
    </row>
    <row r="873" spans="5:7">
      <c r="E873" s="2"/>
      <c r="G873" s="2"/>
    </row>
    <row r="874" spans="5:7">
      <c r="E874" s="2"/>
      <c r="G874" s="2"/>
    </row>
    <row r="875" spans="5:7">
      <c r="E875" s="2"/>
      <c r="G875" s="2"/>
    </row>
    <row r="876" spans="5:7">
      <c r="E876" s="2"/>
      <c r="G876" s="2"/>
    </row>
    <row r="877" spans="5:7">
      <c r="E877" s="2"/>
      <c r="G877" s="2"/>
    </row>
    <row r="878" spans="5:7">
      <c r="E878" s="2"/>
      <c r="G878" s="2"/>
    </row>
    <row r="879" spans="5:7">
      <c r="E879" s="2"/>
      <c r="G879" s="2"/>
    </row>
    <row r="880" spans="5:7">
      <c r="E880" s="2"/>
      <c r="G880" s="2"/>
    </row>
    <row r="881" spans="5:7">
      <c r="E881" s="2"/>
      <c r="G881" s="2"/>
    </row>
    <row r="882" spans="5:7">
      <c r="E882" s="2"/>
      <c r="G882" s="2"/>
    </row>
    <row r="883" spans="5:7">
      <c r="E883" s="2"/>
      <c r="G883" s="2"/>
    </row>
    <row r="884" spans="5:7">
      <c r="E884" s="2"/>
      <c r="G884" s="2"/>
    </row>
    <row r="885" spans="5:7">
      <c r="E885" s="2"/>
      <c r="G885" s="2"/>
    </row>
    <row r="886" spans="5:7">
      <c r="E886" s="2"/>
      <c r="G886" s="2"/>
    </row>
    <row r="887" spans="5:7">
      <c r="E887" s="2"/>
      <c r="G887" s="2"/>
    </row>
    <row r="888" spans="5:7">
      <c r="E888" s="2"/>
      <c r="G888" s="2"/>
    </row>
    <row r="889" spans="5:7">
      <c r="E889" s="2"/>
      <c r="G889" s="2"/>
    </row>
    <row r="890" spans="5:7">
      <c r="E890" s="2"/>
      <c r="G890" s="2"/>
    </row>
    <row r="891" spans="5:7">
      <c r="E891" s="2"/>
      <c r="G891" s="2"/>
    </row>
    <row r="892" spans="5:7">
      <c r="E892" s="2"/>
      <c r="G892" s="2"/>
    </row>
    <row r="893" spans="5:7">
      <c r="E893" s="2"/>
      <c r="G893" s="2"/>
    </row>
    <row r="894" spans="5:7">
      <c r="E894" s="2"/>
      <c r="G894" s="2"/>
    </row>
    <row r="895" spans="5:7">
      <c r="E895" s="2"/>
      <c r="G895" s="2"/>
    </row>
    <row r="896" spans="5:7">
      <c r="E896" s="2"/>
      <c r="G896" s="2"/>
    </row>
    <row r="897" spans="5:7">
      <c r="E897" s="2"/>
      <c r="G897" s="2"/>
    </row>
    <row r="898" spans="5:7">
      <c r="E898" s="2"/>
      <c r="G898" s="2"/>
    </row>
    <row r="899" spans="5:7">
      <c r="E899" s="2"/>
      <c r="G899" s="2"/>
    </row>
    <row r="900" spans="5:7">
      <c r="E900" s="2"/>
      <c r="G900" s="2"/>
    </row>
    <row r="901" spans="5:7">
      <c r="E901" s="2"/>
      <c r="G901" s="2"/>
    </row>
    <row r="902" spans="5:7">
      <c r="E902" s="2"/>
      <c r="G902" s="2"/>
    </row>
    <row r="903" spans="5:7">
      <c r="E903" s="2"/>
      <c r="G903" s="2"/>
    </row>
    <row r="904" spans="5:7">
      <c r="E904" s="2"/>
      <c r="G904" s="2"/>
    </row>
    <row r="905" spans="5:7">
      <c r="E905" s="2"/>
      <c r="G905" s="2"/>
    </row>
    <row r="906" spans="5:7">
      <c r="E906" s="2"/>
      <c r="G906" s="2"/>
    </row>
    <row r="907" spans="5:7">
      <c r="E907" s="2"/>
      <c r="G907" s="2"/>
    </row>
    <row r="908" spans="5:7">
      <c r="E908" s="2"/>
      <c r="G908" s="2"/>
    </row>
    <row r="909" spans="5:7">
      <c r="E909" s="2"/>
      <c r="G909" s="2"/>
    </row>
    <row r="910" spans="5:7">
      <c r="E910" s="2"/>
      <c r="G910" s="2"/>
    </row>
    <row r="911" spans="5:7">
      <c r="E911" s="2"/>
      <c r="G911" s="2"/>
    </row>
    <row r="912" spans="5:7">
      <c r="E912" s="2"/>
      <c r="G912" s="2"/>
    </row>
    <row r="913" spans="5:7">
      <c r="E913" s="2"/>
      <c r="G913" s="2"/>
    </row>
    <row r="914" spans="5:7">
      <c r="E914" s="2"/>
      <c r="G914" s="2"/>
    </row>
    <row r="915" spans="5:7">
      <c r="E915" s="2"/>
      <c r="G915" s="2"/>
    </row>
    <row r="916" spans="5:7">
      <c r="E916" s="2"/>
      <c r="G916" s="2"/>
    </row>
    <row r="917" spans="5:7">
      <c r="E917" s="2"/>
      <c r="G917" s="2"/>
    </row>
    <row r="918" spans="5:7">
      <c r="E918" s="2"/>
      <c r="G918" s="2"/>
    </row>
    <row r="919" spans="5:7">
      <c r="E919" s="2"/>
      <c r="G919" s="2"/>
    </row>
    <row r="920" spans="5:7">
      <c r="E920" s="2"/>
      <c r="G920" s="2"/>
    </row>
    <row r="921" spans="5:7">
      <c r="E921" s="2"/>
      <c r="G921" s="2"/>
    </row>
    <row r="922" spans="5:7">
      <c r="E922" s="2"/>
      <c r="G922" s="2"/>
    </row>
    <row r="923" spans="5:7">
      <c r="E923" s="2"/>
      <c r="G923" s="2"/>
    </row>
    <row r="924" spans="5:7">
      <c r="E924" s="2"/>
      <c r="G924" s="2"/>
    </row>
    <row r="925" spans="5:7">
      <c r="E925" s="2"/>
      <c r="G925" s="2"/>
    </row>
    <row r="926" spans="5:7">
      <c r="E926" s="2"/>
      <c r="G926" s="2"/>
    </row>
    <row r="927" spans="5:7">
      <c r="E927" s="2"/>
      <c r="G927" s="2"/>
    </row>
    <row r="928" spans="5:7">
      <c r="E928" s="2"/>
      <c r="G928" s="2"/>
    </row>
    <row r="929" spans="5:7">
      <c r="E929" s="2"/>
      <c r="G929" s="2"/>
    </row>
    <row r="930" spans="5:7">
      <c r="E930" s="2"/>
      <c r="G930" s="2"/>
    </row>
    <row r="931" spans="5:7">
      <c r="E931" s="2"/>
      <c r="G931" s="2"/>
    </row>
    <row r="932" spans="5:7">
      <c r="E932" s="2"/>
      <c r="G932" s="2"/>
    </row>
    <row r="933" spans="5:7">
      <c r="E933" s="2"/>
      <c r="G933" s="2"/>
    </row>
    <row r="934" spans="5:7">
      <c r="E934" s="2"/>
      <c r="G934" s="2"/>
    </row>
    <row r="935" spans="5:7">
      <c r="E935" s="2"/>
      <c r="G935" s="2"/>
    </row>
    <row r="936" spans="5:7">
      <c r="E936" s="2"/>
      <c r="G936" s="2"/>
    </row>
    <row r="937" spans="5:7">
      <c r="E937" s="2"/>
      <c r="G937" s="2"/>
    </row>
    <row r="938" spans="5:7">
      <c r="E938" s="2"/>
      <c r="G938" s="2"/>
    </row>
    <row r="939" spans="5:7">
      <c r="E939" s="2"/>
      <c r="G939" s="2"/>
    </row>
    <row r="940" spans="5:7">
      <c r="E940" s="2"/>
      <c r="G940" s="2"/>
    </row>
    <row r="941" spans="5:7">
      <c r="E941" s="2"/>
      <c r="G941" s="2"/>
    </row>
    <row r="942" spans="5:7">
      <c r="E942" s="2"/>
      <c r="G942" s="2"/>
    </row>
    <row r="943" spans="5:7">
      <c r="E943" s="2"/>
      <c r="G943" s="2"/>
    </row>
    <row r="944" spans="5:7">
      <c r="E944" s="2"/>
      <c r="G944" s="2"/>
    </row>
    <row r="945" spans="5:7">
      <c r="E945" s="2"/>
      <c r="G945" s="2"/>
    </row>
    <row r="946" spans="5:7">
      <c r="E946" s="2"/>
      <c r="G946" s="2"/>
    </row>
    <row r="947" spans="5:7">
      <c r="E947" s="2"/>
      <c r="G947" s="2"/>
    </row>
    <row r="948" spans="5:7">
      <c r="E948" s="2"/>
      <c r="G948" s="2"/>
    </row>
    <row r="949" spans="5:7">
      <c r="E949" s="2"/>
      <c r="G949" s="2"/>
    </row>
    <row r="950" spans="5:7">
      <c r="E950" s="2"/>
      <c r="G950" s="2"/>
    </row>
    <row r="951" spans="5:7">
      <c r="E951" s="2"/>
      <c r="G951" s="2"/>
    </row>
    <row r="952" spans="5:7">
      <c r="E952" s="2"/>
      <c r="G952" s="2"/>
    </row>
    <row r="953" spans="5:7">
      <c r="E953" s="2"/>
      <c r="G953" s="2"/>
    </row>
    <row r="954" spans="5:7">
      <c r="E954" s="2"/>
      <c r="G954" s="2"/>
    </row>
    <row r="955" spans="5:7">
      <c r="E955" s="2"/>
      <c r="G955" s="2"/>
    </row>
    <row r="956" spans="5:7">
      <c r="E956" s="2"/>
      <c r="G956" s="2"/>
    </row>
    <row r="957" spans="5:7">
      <c r="E957" s="2"/>
      <c r="G957" s="2"/>
    </row>
    <row r="958" spans="5:7">
      <c r="E958" s="2"/>
      <c r="G958" s="2"/>
    </row>
    <row r="959" spans="5:7">
      <c r="E959" s="2"/>
      <c r="G959" s="2"/>
    </row>
    <row r="960" spans="5:7">
      <c r="E960" s="2"/>
      <c r="G960" s="2"/>
    </row>
    <row r="961" spans="5:7">
      <c r="E961" s="2"/>
      <c r="G961" s="2"/>
    </row>
    <row r="962" spans="5:7">
      <c r="E962" s="2"/>
      <c r="G962" s="2"/>
    </row>
    <row r="963" spans="5:7">
      <c r="E963" s="2"/>
      <c r="G963" s="2"/>
    </row>
    <row r="964" spans="5:7">
      <c r="E964" s="2"/>
      <c r="G964" s="2"/>
    </row>
    <row r="965" spans="5:7">
      <c r="E965" s="2"/>
      <c r="G965" s="2"/>
    </row>
    <row r="966" spans="5:7">
      <c r="E966" s="2"/>
      <c r="G966" s="2"/>
    </row>
    <row r="967" spans="5:7">
      <c r="E967" s="2"/>
      <c r="G967" s="2"/>
    </row>
    <row r="968" spans="5:7">
      <c r="E968" s="2"/>
      <c r="G968" s="2"/>
    </row>
    <row r="969" spans="5:7">
      <c r="E969" s="2"/>
      <c r="G969" s="2"/>
    </row>
    <row r="970" spans="5:7">
      <c r="E970" s="2"/>
      <c r="G970" s="2"/>
    </row>
    <row r="971" spans="5:7">
      <c r="E971" s="2"/>
      <c r="G971" s="2"/>
    </row>
    <row r="972" spans="5:7">
      <c r="E972" s="2"/>
      <c r="G972" s="2"/>
    </row>
    <row r="973" spans="5:7">
      <c r="E973" s="2"/>
      <c r="G973" s="2"/>
    </row>
    <row r="974" spans="5:7">
      <c r="E974" s="2"/>
      <c r="G974" s="2"/>
    </row>
    <row r="975" spans="5:7">
      <c r="E975" s="2"/>
      <c r="G975" s="2"/>
    </row>
    <row r="976" spans="5:7">
      <c r="E976" s="2"/>
      <c r="G976" s="2"/>
    </row>
    <row r="977" spans="5:7">
      <c r="E977" s="2"/>
      <c r="G977" s="2"/>
    </row>
    <row r="978" spans="5:7">
      <c r="E978" s="2"/>
      <c r="G978" s="2"/>
    </row>
    <row r="979" spans="5:7">
      <c r="E979" s="2"/>
      <c r="G979" s="2"/>
    </row>
    <row r="980" spans="5:7">
      <c r="E980" s="2"/>
      <c r="G980" s="2"/>
    </row>
    <row r="981" spans="5:7">
      <c r="E981" s="2"/>
      <c r="G981" s="2"/>
    </row>
    <row r="982" spans="5:7">
      <c r="E982" s="2"/>
      <c r="G982" s="2"/>
    </row>
    <row r="983" spans="5:7">
      <c r="E983" s="2"/>
      <c r="G983" s="2"/>
    </row>
    <row r="984" spans="5:7">
      <c r="E984" s="2"/>
      <c r="G984" s="2"/>
    </row>
    <row r="985" spans="5:7">
      <c r="E985" s="2"/>
      <c r="G985" s="2"/>
    </row>
    <row r="986" spans="5:7">
      <c r="E986" s="2"/>
      <c r="G986" s="2"/>
    </row>
    <row r="987" spans="5:7">
      <c r="E987" s="2"/>
      <c r="G987" s="2"/>
    </row>
    <row r="988" spans="5:7">
      <c r="E988" s="2"/>
      <c r="G988" s="2"/>
    </row>
    <row r="989" spans="5:7">
      <c r="E989" s="2"/>
      <c r="G989" s="2"/>
    </row>
    <row r="990" spans="5:7">
      <c r="E990" s="2"/>
      <c r="G990" s="2"/>
    </row>
    <row r="991" spans="5:7">
      <c r="E991" s="2"/>
      <c r="G991" s="2"/>
    </row>
    <row r="992" spans="5:7">
      <c r="E992" s="2"/>
      <c r="G992" s="2"/>
    </row>
    <row r="993" spans="5:7">
      <c r="E993" s="2"/>
      <c r="G993" s="2"/>
    </row>
    <row r="994" spans="5:7">
      <c r="E994" s="2"/>
      <c r="G994" s="2"/>
    </row>
    <row r="995" spans="5:7">
      <c r="E995" s="2"/>
      <c r="G995" s="2"/>
    </row>
    <row r="996" spans="5:7">
      <c r="E996" s="2"/>
      <c r="G996" s="2"/>
    </row>
    <row r="997" spans="5:7">
      <c r="E997" s="2"/>
      <c r="G997" s="2"/>
    </row>
    <row r="998" spans="5:7">
      <c r="E998" s="2"/>
      <c r="G998" s="2"/>
    </row>
    <row r="999" spans="5:7">
      <c r="E999" s="2"/>
      <c r="G999" s="2"/>
    </row>
    <row r="1000" spans="5:7">
      <c r="E1000" s="2"/>
      <c r="G1000" s="2"/>
    </row>
    <row r="1001" spans="5:7">
      <c r="E1001" s="2"/>
      <c r="G1001" s="2"/>
    </row>
    <row r="1002" spans="5:7">
      <c r="E1002" s="2"/>
      <c r="G1002" s="2"/>
    </row>
    <row r="1003" spans="5:7">
      <c r="E1003" s="2"/>
      <c r="G1003" s="2"/>
    </row>
    <row r="1004" spans="5:7">
      <c r="E1004" s="2"/>
      <c r="G1004" s="2"/>
    </row>
    <row r="1005" spans="5:7">
      <c r="E1005" s="2"/>
      <c r="G1005" s="2"/>
    </row>
    <row r="1006" spans="5:7">
      <c r="E1006" s="2"/>
      <c r="G1006" s="2"/>
    </row>
    <row r="1007" spans="5:7">
      <c r="E1007" s="2"/>
      <c r="G1007" s="2"/>
    </row>
    <row r="1008" spans="5:7">
      <c r="E1008" s="2"/>
      <c r="G1008" s="2"/>
    </row>
    <row r="1009" spans="5:7">
      <c r="E1009" s="2"/>
      <c r="G1009" s="2"/>
    </row>
    <row r="1010" spans="5:7">
      <c r="E1010" s="2"/>
      <c r="G1010" s="2"/>
    </row>
    <row r="1011" spans="5:7">
      <c r="E1011" s="2"/>
      <c r="G1011" s="2"/>
    </row>
    <row r="1012" spans="5:7">
      <c r="E1012" s="2"/>
      <c r="G1012" s="2"/>
    </row>
    <row r="1013" spans="5:7">
      <c r="E1013" s="2"/>
      <c r="G1013" s="2"/>
    </row>
    <row r="1014" spans="5:7">
      <c r="E1014" s="2"/>
      <c r="G1014" s="2"/>
    </row>
    <row r="1015" spans="5:7">
      <c r="E1015" s="2"/>
      <c r="G1015" s="2"/>
    </row>
    <row r="1016" spans="5:7">
      <c r="E1016" s="2"/>
      <c r="G1016" s="2"/>
    </row>
    <row r="1017" spans="5:7">
      <c r="E1017" s="2"/>
      <c r="G1017" s="2"/>
    </row>
    <row r="1018" spans="5:7">
      <c r="E1018" s="2"/>
      <c r="G1018" s="2"/>
    </row>
    <row r="1019" spans="5:7">
      <c r="E1019" s="2"/>
      <c r="G1019" s="2"/>
    </row>
    <row r="1020" spans="5:7">
      <c r="E1020" s="2"/>
      <c r="G1020" s="2"/>
    </row>
    <row r="1021" spans="5:7">
      <c r="E1021" s="2"/>
      <c r="G1021" s="2"/>
    </row>
    <row r="1022" spans="5:7">
      <c r="E1022" s="2"/>
      <c r="G1022" s="2"/>
    </row>
    <row r="1023" spans="5:7">
      <c r="E1023" s="2"/>
      <c r="G1023" s="2"/>
    </row>
    <row r="1024" spans="5:7">
      <c r="E1024" s="2"/>
      <c r="G1024" s="2"/>
    </row>
    <row r="1025" spans="5:7">
      <c r="E1025" s="2"/>
      <c r="G1025" s="2"/>
    </row>
    <row r="1026" spans="5:7">
      <c r="E1026" s="2"/>
      <c r="G1026" s="2"/>
    </row>
    <row r="1027" spans="5:7">
      <c r="E1027" s="2"/>
      <c r="G1027" s="2"/>
    </row>
    <row r="1028" spans="5:7">
      <c r="E1028" s="2"/>
      <c r="G1028" s="2"/>
    </row>
    <row r="1029" spans="5:7">
      <c r="E1029" s="2"/>
      <c r="G1029" s="2"/>
    </row>
    <row r="1030" spans="5:7">
      <c r="E1030" s="2"/>
      <c r="G1030" s="2"/>
    </row>
    <row r="1031" spans="5:7">
      <c r="E1031" s="2"/>
      <c r="G1031" s="2"/>
    </row>
    <row r="1032" spans="5:7">
      <c r="E1032" s="2"/>
      <c r="G1032" s="2"/>
    </row>
    <row r="1033" spans="5:7">
      <c r="E1033" s="2"/>
      <c r="G1033" s="2"/>
    </row>
    <row r="1034" spans="5:7">
      <c r="E1034" s="2"/>
      <c r="G1034" s="2"/>
    </row>
    <row r="1035" spans="5:7">
      <c r="E1035" s="2"/>
      <c r="G1035" s="2"/>
    </row>
    <row r="1036" spans="5:7">
      <c r="E1036" s="2"/>
      <c r="G1036" s="2"/>
    </row>
    <row r="1037" spans="5:7">
      <c r="E1037" s="2"/>
      <c r="G1037" s="2"/>
    </row>
    <row r="1038" spans="5:7">
      <c r="E1038" s="2"/>
      <c r="G1038" s="2"/>
    </row>
    <row r="1039" spans="5:7">
      <c r="E1039" s="2"/>
      <c r="G1039" s="2"/>
    </row>
    <row r="1040" spans="5:7">
      <c r="E1040" s="2"/>
      <c r="G1040" s="2"/>
    </row>
    <row r="1041" spans="5:7">
      <c r="E1041" s="2"/>
      <c r="G1041" s="2"/>
    </row>
    <row r="1042" spans="5:7">
      <c r="E1042" s="2"/>
      <c r="G1042" s="2"/>
    </row>
    <row r="1043" spans="5:7">
      <c r="E1043" s="2"/>
      <c r="G1043" s="2"/>
    </row>
    <row r="1044" spans="5:7">
      <c r="E1044" s="2"/>
      <c r="G1044" s="2"/>
    </row>
    <row r="1045" spans="5:7">
      <c r="E1045" s="2"/>
      <c r="G1045" s="2"/>
    </row>
    <row r="1046" spans="5:7">
      <c r="E1046" s="2"/>
      <c r="G1046" s="2"/>
    </row>
    <row r="1047" spans="5:7">
      <c r="E1047" s="2"/>
      <c r="G1047" s="2"/>
    </row>
    <row r="1048" spans="5:7">
      <c r="E1048" s="2"/>
      <c r="G1048" s="2"/>
    </row>
    <row r="1049" spans="5:7">
      <c r="E1049" s="2"/>
      <c r="G1049" s="2"/>
    </row>
    <row r="1050" spans="5:7">
      <c r="E1050" s="2"/>
      <c r="G1050" s="2"/>
    </row>
    <row r="1051" spans="5:7">
      <c r="E1051" s="2"/>
      <c r="G1051" s="2"/>
    </row>
    <row r="1052" spans="5:7">
      <c r="E1052" s="2"/>
      <c r="G1052" s="2"/>
    </row>
    <row r="1053" spans="5:7">
      <c r="E1053" s="2"/>
      <c r="G1053" s="2"/>
    </row>
    <row r="1054" spans="5:7">
      <c r="E1054" s="2"/>
      <c r="G1054" s="2"/>
    </row>
    <row r="1055" spans="5:7">
      <c r="E1055" s="2"/>
      <c r="G1055" s="2"/>
    </row>
    <row r="1056" spans="5:7">
      <c r="E1056" s="2"/>
      <c r="G1056" s="2"/>
    </row>
    <row r="1057" spans="5:7">
      <c r="E1057" s="2"/>
      <c r="G1057" s="2"/>
    </row>
    <row r="1058" spans="5:7">
      <c r="E1058" s="2"/>
      <c r="G1058" s="2"/>
    </row>
    <row r="1059" spans="5:7">
      <c r="E1059" s="2"/>
      <c r="G1059" s="2"/>
    </row>
    <row r="1060" spans="5:7">
      <c r="E1060" s="2"/>
      <c r="G1060" s="2"/>
    </row>
    <row r="1061" spans="5:7">
      <c r="E1061" s="2"/>
      <c r="G1061" s="2"/>
    </row>
    <row r="1062" spans="5:7">
      <c r="E1062" s="2"/>
      <c r="G1062" s="2"/>
    </row>
    <row r="1063" spans="5:7">
      <c r="E1063" s="2"/>
      <c r="G1063" s="2"/>
    </row>
    <row r="1064" spans="5:7">
      <c r="E1064" s="2"/>
      <c r="G1064" s="2"/>
    </row>
    <row r="1065" spans="5:7">
      <c r="E1065" s="2"/>
      <c r="G1065" s="2"/>
    </row>
    <row r="1066" spans="5:7">
      <c r="E1066" s="2"/>
      <c r="G1066" s="2"/>
    </row>
    <row r="1067" spans="5:7">
      <c r="E1067" s="2"/>
      <c r="G1067" s="2"/>
    </row>
    <row r="1068" spans="5:7">
      <c r="E1068" s="2"/>
      <c r="G1068" s="2"/>
    </row>
    <row r="1069" spans="5:7">
      <c r="E1069" s="2"/>
      <c r="G1069" s="2"/>
    </row>
    <row r="1070" spans="5:7">
      <c r="E1070" s="2"/>
      <c r="G1070" s="2"/>
    </row>
    <row r="1071" spans="5:7">
      <c r="E1071" s="2"/>
      <c r="G1071" s="2"/>
    </row>
    <row r="1072" spans="5:7">
      <c r="E1072" s="2"/>
      <c r="G1072" s="2"/>
    </row>
    <row r="1073" spans="5:7">
      <c r="E1073" s="2"/>
      <c r="G1073" s="2"/>
    </row>
    <row r="1074" spans="5:7">
      <c r="E1074" s="2"/>
      <c r="G1074" s="2"/>
    </row>
    <row r="1075" spans="5:7">
      <c r="E1075" s="2"/>
      <c r="G1075" s="2"/>
    </row>
    <row r="1076" spans="5:7">
      <c r="E1076" s="2"/>
      <c r="G1076" s="2"/>
    </row>
    <row r="1077" spans="5:7">
      <c r="E1077" s="2"/>
      <c r="G1077" s="2"/>
    </row>
    <row r="1078" spans="5:7">
      <c r="E1078" s="2"/>
      <c r="G1078" s="2"/>
    </row>
    <row r="1079" spans="5:7">
      <c r="E1079" s="2"/>
      <c r="G1079" s="2"/>
    </row>
    <row r="1080" spans="5:7">
      <c r="E1080" s="2"/>
      <c r="G1080" s="2"/>
    </row>
    <row r="1081" spans="5:7">
      <c r="E1081" s="2"/>
      <c r="G1081" s="2"/>
    </row>
    <row r="1082" spans="5:7">
      <c r="E1082" s="2"/>
      <c r="G1082" s="2"/>
    </row>
    <row r="1083" spans="5:7">
      <c r="E1083" s="2"/>
      <c r="G1083" s="2"/>
    </row>
    <row r="1084" spans="5:7">
      <c r="E1084" s="2"/>
      <c r="G1084" s="2"/>
    </row>
    <row r="1085" spans="5:7">
      <c r="E1085" s="2"/>
      <c r="G1085" s="2"/>
    </row>
    <row r="1086" spans="5:7">
      <c r="E1086" s="2"/>
      <c r="G1086" s="2"/>
    </row>
    <row r="1087" spans="5:7">
      <c r="E1087" s="2"/>
      <c r="G1087" s="2"/>
    </row>
    <row r="1088" spans="5:7">
      <c r="E1088" s="2"/>
      <c r="G1088" s="2"/>
    </row>
    <row r="1089" spans="5:7">
      <c r="E1089" s="2"/>
      <c r="G1089" s="2"/>
    </row>
    <row r="1090" spans="5:7">
      <c r="E1090" s="2"/>
      <c r="G1090" s="2"/>
    </row>
    <row r="1091" spans="5:7">
      <c r="E1091" s="2"/>
      <c r="G1091" s="2"/>
    </row>
    <row r="1092" spans="5:7">
      <c r="E1092" s="2"/>
      <c r="G1092" s="2"/>
    </row>
    <row r="1093" spans="5:7">
      <c r="E1093" s="2"/>
      <c r="G1093" s="2"/>
    </row>
    <row r="1094" spans="5:7">
      <c r="E1094" s="2"/>
      <c r="G1094" s="2"/>
    </row>
    <row r="1095" spans="5:7">
      <c r="E1095" s="2"/>
      <c r="G1095" s="2"/>
    </row>
    <row r="1096" spans="5:7">
      <c r="E1096" s="2"/>
      <c r="G1096" s="2"/>
    </row>
    <row r="1097" spans="5:7">
      <c r="E1097" s="2"/>
      <c r="G1097" s="2"/>
    </row>
    <row r="1098" spans="5:7">
      <c r="E1098" s="2"/>
      <c r="G1098" s="2"/>
    </row>
    <row r="1099" spans="5:7">
      <c r="E1099" s="2"/>
      <c r="G1099" s="2"/>
    </row>
    <row r="1100" spans="5:7">
      <c r="E1100" s="2"/>
      <c r="G1100" s="2"/>
    </row>
    <row r="1101" spans="5:7">
      <c r="E1101" s="2"/>
      <c r="G1101" s="2"/>
    </row>
    <row r="1102" spans="5:7">
      <c r="E1102" s="2"/>
      <c r="G1102" s="2"/>
    </row>
    <row r="1103" spans="5:7">
      <c r="E1103" s="2"/>
      <c r="G1103" s="2"/>
    </row>
    <row r="1104" spans="5:7">
      <c r="E1104" s="2"/>
      <c r="G1104" s="2"/>
    </row>
    <row r="1105" spans="5:7">
      <c r="E1105" s="2"/>
      <c r="G1105" s="2"/>
    </row>
    <row r="1106" spans="5:7">
      <c r="E1106" s="2"/>
      <c r="G1106" s="2"/>
    </row>
    <row r="1107" spans="5:7">
      <c r="E1107" s="2"/>
      <c r="G1107" s="2"/>
    </row>
    <row r="1108" spans="5:7">
      <c r="E1108" s="2"/>
      <c r="G1108" s="2"/>
    </row>
    <row r="1109" spans="5:7">
      <c r="E1109" s="2"/>
      <c r="G1109" s="2"/>
    </row>
    <row r="1110" spans="5:7">
      <c r="E1110" s="2"/>
      <c r="G1110" s="2"/>
    </row>
    <row r="1111" spans="5:7">
      <c r="E1111" s="2"/>
      <c r="G1111" s="2"/>
    </row>
    <row r="1112" spans="5:7">
      <c r="E1112" s="2"/>
      <c r="G1112" s="2"/>
    </row>
    <row r="1113" spans="5:7">
      <c r="E1113" s="2"/>
      <c r="G1113" s="2"/>
    </row>
    <row r="1114" spans="5:7">
      <c r="E1114" s="2"/>
      <c r="G1114" s="2"/>
    </row>
    <row r="1115" spans="5:7">
      <c r="E1115" s="2"/>
      <c r="G1115" s="2"/>
    </row>
    <row r="1116" spans="5:7">
      <c r="E1116" s="2"/>
      <c r="G1116" s="2"/>
    </row>
    <row r="1117" spans="5:7">
      <c r="E1117" s="2"/>
      <c r="G1117" s="2"/>
    </row>
    <row r="1118" spans="5:7">
      <c r="E1118" s="2"/>
      <c r="G1118" s="2"/>
    </row>
    <row r="1119" spans="5:7">
      <c r="E1119" s="2"/>
      <c r="G1119" s="2"/>
    </row>
    <row r="1120" spans="5:7">
      <c r="E1120" s="2"/>
      <c r="G1120" s="2"/>
    </row>
    <row r="1121" spans="5:7">
      <c r="E1121" s="2"/>
      <c r="G1121" s="2"/>
    </row>
    <row r="1122" spans="5:7">
      <c r="E1122" s="2"/>
      <c r="G1122" s="2"/>
    </row>
    <row r="1123" spans="5:7">
      <c r="E1123" s="2"/>
      <c r="G1123" s="2"/>
    </row>
    <row r="1124" spans="5:7">
      <c r="E1124" s="2"/>
      <c r="G1124" s="2"/>
    </row>
    <row r="1125" spans="5:7">
      <c r="E1125" s="2"/>
      <c r="G1125" s="2"/>
    </row>
    <row r="1126" spans="5:7">
      <c r="E1126" s="2"/>
      <c r="G1126" s="2"/>
    </row>
    <row r="1127" spans="5:7">
      <c r="E1127" s="2"/>
      <c r="G1127" s="2"/>
    </row>
    <row r="1128" spans="5:7">
      <c r="E1128" s="2"/>
      <c r="G1128" s="2"/>
    </row>
    <row r="1129" spans="5:7">
      <c r="E1129" s="2"/>
      <c r="G1129" s="2"/>
    </row>
    <row r="1130" spans="5:7">
      <c r="E1130" s="2"/>
      <c r="G1130" s="2"/>
    </row>
    <row r="1131" spans="5:7">
      <c r="E1131" s="2"/>
      <c r="G1131" s="2"/>
    </row>
    <row r="1132" spans="5:7">
      <c r="E1132" s="2"/>
      <c r="G1132" s="2"/>
    </row>
    <row r="1133" spans="5:7">
      <c r="E1133" s="2"/>
      <c r="G1133" s="2"/>
    </row>
    <row r="1134" spans="5:7">
      <c r="E1134" s="2"/>
      <c r="G1134" s="2"/>
    </row>
    <row r="1135" spans="5:7">
      <c r="E1135" s="2"/>
      <c r="G1135" s="2"/>
    </row>
    <row r="1136" spans="5:7">
      <c r="E1136" s="2"/>
      <c r="G1136" s="2"/>
    </row>
    <row r="1137" spans="5:7">
      <c r="E1137" s="2"/>
      <c r="G1137" s="2"/>
    </row>
    <row r="1138" spans="5:7">
      <c r="E1138" s="2"/>
      <c r="G1138" s="2"/>
    </row>
    <row r="1139" spans="5:7">
      <c r="E1139" s="2"/>
      <c r="G1139" s="2"/>
    </row>
    <row r="1140" spans="5:7">
      <c r="E1140" s="2"/>
      <c r="G1140" s="2"/>
    </row>
    <row r="1141" spans="5:7">
      <c r="E1141" s="2"/>
      <c r="G1141" s="2"/>
    </row>
    <row r="1142" spans="5:7">
      <c r="E1142" s="2"/>
      <c r="G1142" s="2"/>
    </row>
    <row r="1143" spans="5:7">
      <c r="E1143" s="2"/>
      <c r="G1143" s="2"/>
    </row>
    <row r="1144" spans="5:7">
      <c r="E1144" s="2"/>
      <c r="G1144" s="2"/>
    </row>
    <row r="1145" spans="5:7">
      <c r="E1145" s="2"/>
      <c r="G1145" s="2"/>
    </row>
    <row r="1146" spans="5:7">
      <c r="E1146" s="2"/>
      <c r="G1146" s="2"/>
    </row>
    <row r="1147" spans="5:7">
      <c r="E1147" s="2"/>
      <c r="G1147" s="2"/>
    </row>
    <row r="1148" spans="5:7">
      <c r="E1148" s="2"/>
      <c r="G1148" s="2"/>
    </row>
    <row r="1149" spans="5:7">
      <c r="E1149" s="2"/>
      <c r="G1149" s="2"/>
    </row>
    <row r="1150" spans="5:7">
      <c r="E1150" s="2"/>
      <c r="G1150" s="2"/>
    </row>
    <row r="1151" spans="5:7">
      <c r="E1151" s="2"/>
      <c r="G1151" s="2"/>
    </row>
    <row r="1152" spans="5:7">
      <c r="E1152" s="2"/>
      <c r="G1152" s="2"/>
    </row>
    <row r="1153" spans="5:7">
      <c r="E1153" s="2"/>
      <c r="G1153" s="2"/>
    </row>
    <row r="1154" spans="5:7">
      <c r="E1154" s="2"/>
      <c r="G1154" s="2"/>
    </row>
    <row r="1155" spans="5:7">
      <c r="E1155" s="2"/>
      <c r="G1155" s="2"/>
    </row>
    <row r="1156" spans="5:7">
      <c r="E1156" s="2"/>
      <c r="G1156" s="2"/>
    </row>
    <row r="1157" spans="5:7">
      <c r="E1157" s="2"/>
      <c r="G1157" s="2"/>
    </row>
    <row r="1158" spans="5:7">
      <c r="E1158" s="2"/>
      <c r="G1158" s="2"/>
    </row>
    <row r="1159" spans="5:7">
      <c r="E1159" s="2"/>
      <c r="G1159" s="2"/>
    </row>
    <row r="1160" spans="5:7">
      <c r="E1160" s="2"/>
      <c r="G1160" s="2"/>
    </row>
    <row r="1161" spans="5:7">
      <c r="E1161" s="2"/>
      <c r="G1161" s="2"/>
    </row>
    <row r="1162" spans="5:7">
      <c r="E1162" s="2"/>
      <c r="G1162" s="2"/>
    </row>
    <row r="1163" spans="5:7">
      <c r="E1163" s="2"/>
      <c r="G1163" s="2"/>
    </row>
    <row r="1164" spans="5:7">
      <c r="E1164" s="2"/>
      <c r="G1164" s="2"/>
    </row>
    <row r="1165" spans="5:7">
      <c r="E1165" s="2"/>
      <c r="G1165" s="2"/>
    </row>
    <row r="1166" spans="5:7">
      <c r="E1166" s="2"/>
      <c r="G1166" s="2"/>
    </row>
    <row r="1167" spans="5:7">
      <c r="E1167" s="2"/>
      <c r="G1167" s="2"/>
    </row>
    <row r="1168" spans="5:7">
      <c r="E1168" s="2"/>
      <c r="G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</sheetData>
  <phoneticPr fontId="7"/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C1R15</vt:lpstr>
      <vt:lpstr>C1R40</vt:lpstr>
      <vt:lpstr>C1R100</vt:lpstr>
      <vt:lpstr>C1R200</vt:lpstr>
      <vt:lpstr>C1R400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bergson</dc:creator>
  <cp:lastModifiedBy>Jean-Michel Laffaille</cp:lastModifiedBy>
  <cp:lastPrinted>2008-03-04T21:09:50Z</cp:lastPrinted>
  <dcterms:created xsi:type="dcterms:W3CDTF">2001-11-15T08:38:18Z</dcterms:created>
  <dcterms:modified xsi:type="dcterms:W3CDTF">2024-08-11T16:13:20Z</dcterms:modified>
</cp:coreProperties>
</file>